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d\Documents\GQN organising\"/>
    </mc:Choice>
  </mc:AlternateContent>
  <xr:revisionPtr revIDLastSave="0" documentId="13_ncr:1_{9C119C31-8279-420F-8F81-95A928144A79}" xr6:coauthVersionLast="47" xr6:coauthVersionMax="47" xr10:uidLastSave="{00000000-0000-0000-0000-000000000000}"/>
  <bookViews>
    <workbookView xWindow="0" yWindow="0" windowWidth="19200" windowHeight="21000" xr2:uid="{5C192E47-0090-4A1C-81E3-EC21333E3335}"/>
  </bookViews>
  <sheets>
    <sheet name="Log sheet" sheetId="1" r:id="rId1"/>
    <sheet name="Scoring table" sheetId="2" r:id="rId2"/>
    <sheet name="Score calculatio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3" l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B4" i="3"/>
  <c r="H4" i="3" s="1"/>
  <c r="B5" i="3"/>
  <c r="H5" i="3" s="1"/>
  <c r="B6" i="3"/>
  <c r="E6" i="3" s="1"/>
  <c r="B7" i="3"/>
  <c r="B8" i="3"/>
  <c r="B9" i="3"/>
  <c r="B10" i="3"/>
  <c r="B11" i="3"/>
  <c r="G11" i="3" s="1"/>
  <c r="B12" i="3"/>
  <c r="G12" i="3" s="1"/>
  <c r="B13" i="3"/>
  <c r="C13" i="3" s="1"/>
  <c r="B14" i="3"/>
  <c r="D14" i="3" s="1"/>
  <c r="B15" i="3"/>
  <c r="H15" i="3" s="1"/>
  <c r="B16" i="3"/>
  <c r="H16" i="3" s="1"/>
  <c r="B17" i="3"/>
  <c r="H17" i="3" s="1"/>
  <c r="B18" i="3"/>
  <c r="E18" i="3" s="1"/>
  <c r="B19" i="3"/>
  <c r="B20" i="3"/>
  <c r="B21" i="3"/>
  <c r="B22" i="3"/>
  <c r="C22" i="3" s="1"/>
  <c r="B23" i="3"/>
  <c r="C23" i="3" s="1"/>
  <c r="B24" i="3"/>
  <c r="G24" i="3" s="1"/>
  <c r="B25" i="3"/>
  <c r="C25" i="3" s="1"/>
  <c r="B26" i="3"/>
  <c r="D26" i="3" s="1"/>
  <c r="B27" i="3"/>
  <c r="H27" i="3" s="1"/>
  <c r="B28" i="3"/>
  <c r="H28" i="3" s="1"/>
  <c r="B29" i="3"/>
  <c r="H29" i="3" s="1"/>
  <c r="B30" i="3"/>
  <c r="E30" i="3" s="1"/>
  <c r="B31" i="3"/>
  <c r="B32" i="3"/>
  <c r="B33" i="3"/>
  <c r="B34" i="3"/>
  <c r="C34" i="3" s="1"/>
  <c r="B35" i="3"/>
  <c r="B36" i="3"/>
  <c r="G36" i="3" s="1"/>
  <c r="B37" i="3"/>
  <c r="C37" i="3" s="1"/>
  <c r="B38" i="3"/>
  <c r="H38" i="3" s="1"/>
  <c r="B39" i="3"/>
  <c r="H39" i="3" s="1"/>
  <c r="B40" i="3"/>
  <c r="H40" i="3" s="1"/>
  <c r="B41" i="3"/>
  <c r="H41" i="3" s="1"/>
  <c r="B42" i="3"/>
  <c r="E42" i="3" s="1"/>
  <c r="B43" i="3"/>
  <c r="B44" i="3"/>
  <c r="B45" i="3"/>
  <c r="B46" i="3"/>
  <c r="B47" i="3"/>
  <c r="G47" i="3" s="1"/>
  <c r="B48" i="3"/>
  <c r="G48" i="3" s="1"/>
  <c r="B49" i="3"/>
  <c r="C49" i="3" s="1"/>
  <c r="B50" i="3"/>
  <c r="H50" i="3" s="1"/>
  <c r="B51" i="3"/>
  <c r="H51" i="3" s="1"/>
  <c r="B52" i="3"/>
  <c r="H52" i="3" s="1"/>
  <c r="B53" i="3"/>
  <c r="H53" i="3" s="1"/>
  <c r="B54" i="3"/>
  <c r="E54" i="3" s="1"/>
  <c r="B55" i="3"/>
  <c r="B56" i="3"/>
  <c r="B57" i="3"/>
  <c r="B58" i="3"/>
  <c r="C58" i="3" s="1"/>
  <c r="B59" i="3"/>
  <c r="C59" i="3" s="1"/>
  <c r="B60" i="3"/>
  <c r="G60" i="3" s="1"/>
  <c r="B61" i="3"/>
  <c r="C61" i="3" s="1"/>
  <c r="B62" i="3"/>
  <c r="H62" i="3" s="1"/>
  <c r="B63" i="3"/>
  <c r="H63" i="3" s="1"/>
  <c r="B64" i="3"/>
  <c r="H64" i="3" s="1"/>
  <c r="B65" i="3"/>
  <c r="H65" i="3" s="1"/>
  <c r="B66" i="3"/>
  <c r="E66" i="3" s="1"/>
  <c r="B67" i="3"/>
  <c r="B68" i="3"/>
  <c r="B69" i="3"/>
  <c r="B70" i="3"/>
  <c r="C70" i="3" s="1"/>
  <c r="B71" i="3"/>
  <c r="B72" i="3"/>
  <c r="G72" i="3" s="1"/>
  <c r="B73" i="3"/>
  <c r="C73" i="3" s="1"/>
  <c r="B74" i="3"/>
  <c r="H74" i="3" s="1"/>
  <c r="B75" i="3"/>
  <c r="H75" i="3" s="1"/>
  <c r="B76" i="3"/>
  <c r="H76" i="3" s="1"/>
  <c r="B77" i="3"/>
  <c r="H77" i="3" s="1"/>
  <c r="B78" i="3"/>
  <c r="E78" i="3" s="1"/>
  <c r="B79" i="3"/>
  <c r="B80" i="3"/>
  <c r="B81" i="3"/>
  <c r="B82" i="3"/>
  <c r="B83" i="3"/>
  <c r="B84" i="3"/>
  <c r="G84" i="3" s="1"/>
  <c r="B85" i="3"/>
  <c r="C85" i="3" s="1"/>
  <c r="B86" i="3"/>
  <c r="D86" i="3" s="1"/>
  <c r="B87" i="3"/>
  <c r="H87" i="3" s="1"/>
  <c r="B88" i="3"/>
  <c r="H88" i="3" s="1"/>
  <c r="B89" i="3"/>
  <c r="H89" i="3" s="1"/>
  <c r="B90" i="3"/>
  <c r="E90" i="3" s="1"/>
  <c r="B91" i="3"/>
  <c r="B92" i="3"/>
  <c r="B93" i="3"/>
  <c r="B94" i="3"/>
  <c r="C94" i="3" s="1"/>
  <c r="B95" i="3"/>
  <c r="C95" i="3" s="1"/>
  <c r="B96" i="3"/>
  <c r="G96" i="3" s="1"/>
  <c r="B97" i="3"/>
  <c r="C97" i="3" s="1"/>
  <c r="B98" i="3"/>
  <c r="D98" i="3" s="1"/>
  <c r="B99" i="3"/>
  <c r="H99" i="3" s="1"/>
  <c r="B100" i="3"/>
  <c r="H100" i="3" s="1"/>
  <c r="B101" i="3"/>
  <c r="H101" i="3" s="1"/>
  <c r="B102" i="3"/>
  <c r="E102" i="3" s="1"/>
  <c r="J3" i="3"/>
  <c r="B3" i="3"/>
  <c r="D3" i="3" s="1"/>
  <c r="B1" i="3"/>
  <c r="J2" i="1" s="1"/>
  <c r="A101" i="3"/>
  <c r="A102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3" i="3"/>
  <c r="F93" i="3" l="1"/>
  <c r="D88" i="3"/>
  <c r="D74" i="3"/>
  <c r="D76" i="3"/>
  <c r="D16" i="3"/>
  <c r="D4" i="3"/>
  <c r="C3" i="3"/>
  <c r="G23" i="3"/>
  <c r="I90" i="3"/>
  <c r="I3" i="3"/>
  <c r="F81" i="3"/>
  <c r="F69" i="3"/>
  <c r="F57" i="3"/>
  <c r="E101" i="3"/>
  <c r="I78" i="3"/>
  <c r="F83" i="3"/>
  <c r="F59" i="3"/>
  <c r="F47" i="3"/>
  <c r="I23" i="3"/>
  <c r="I11" i="3"/>
  <c r="D64" i="3"/>
  <c r="E89" i="3"/>
  <c r="H98" i="3"/>
  <c r="I66" i="3"/>
  <c r="F95" i="3"/>
  <c r="F71" i="3"/>
  <c r="F35" i="3"/>
  <c r="F94" i="3"/>
  <c r="F82" i="3"/>
  <c r="F70" i="3"/>
  <c r="F58" i="3"/>
  <c r="F46" i="3"/>
  <c r="F34" i="3"/>
  <c r="I22" i="3"/>
  <c r="I10" i="3"/>
  <c r="C88" i="3"/>
  <c r="C52" i="3"/>
  <c r="C16" i="3"/>
  <c r="D62" i="3"/>
  <c r="E77" i="3"/>
  <c r="H86" i="3"/>
  <c r="I54" i="3"/>
  <c r="I93" i="3"/>
  <c r="I81" i="3"/>
  <c r="I69" i="3"/>
  <c r="I57" i="3"/>
  <c r="I45" i="3"/>
  <c r="I33" i="3"/>
  <c r="I21" i="3"/>
  <c r="I9" i="3"/>
  <c r="D52" i="3"/>
  <c r="E65" i="3"/>
  <c r="F45" i="3"/>
  <c r="I42" i="3"/>
  <c r="I92" i="3"/>
  <c r="I80" i="3"/>
  <c r="I68" i="3"/>
  <c r="I56" i="3"/>
  <c r="I44" i="3"/>
  <c r="I32" i="3"/>
  <c r="I20" i="3"/>
  <c r="I8" i="3"/>
  <c r="C83" i="3"/>
  <c r="C47" i="3"/>
  <c r="C11" i="3"/>
  <c r="D50" i="3"/>
  <c r="E53" i="3"/>
  <c r="F33" i="3"/>
  <c r="I30" i="3"/>
  <c r="I91" i="3"/>
  <c r="I79" i="3"/>
  <c r="I67" i="3"/>
  <c r="I55" i="3"/>
  <c r="I43" i="3"/>
  <c r="I31" i="3"/>
  <c r="I19" i="3"/>
  <c r="I7" i="3"/>
  <c r="C82" i="3"/>
  <c r="C46" i="3"/>
  <c r="C10" i="3"/>
  <c r="D40" i="3"/>
  <c r="E41" i="3"/>
  <c r="G95" i="3"/>
  <c r="I18" i="3"/>
  <c r="C76" i="3"/>
  <c r="C40" i="3"/>
  <c r="C4" i="3"/>
  <c r="D38" i="3"/>
  <c r="E29" i="3"/>
  <c r="G83" i="3"/>
  <c r="I6" i="3"/>
  <c r="D100" i="3"/>
  <c r="D28" i="3"/>
  <c r="E17" i="3"/>
  <c r="G71" i="3"/>
  <c r="H26" i="3"/>
  <c r="C71" i="3"/>
  <c r="C35" i="3"/>
  <c r="E5" i="3"/>
  <c r="G59" i="3"/>
  <c r="H14" i="3"/>
  <c r="F18" i="3"/>
  <c r="C100" i="3"/>
  <c r="C64" i="3"/>
  <c r="C28" i="3"/>
  <c r="F6" i="3"/>
  <c r="G35" i="3"/>
  <c r="I102" i="3"/>
  <c r="D97" i="3"/>
  <c r="D85" i="3"/>
  <c r="D73" i="3"/>
  <c r="D61" i="3"/>
  <c r="D49" i="3"/>
  <c r="D37" i="3"/>
  <c r="D25" i="3"/>
  <c r="D13" i="3"/>
  <c r="E100" i="3"/>
  <c r="E88" i="3"/>
  <c r="E76" i="3"/>
  <c r="E64" i="3"/>
  <c r="E52" i="3"/>
  <c r="E40" i="3"/>
  <c r="E28" i="3"/>
  <c r="E16" i="3"/>
  <c r="E4" i="3"/>
  <c r="F17" i="3"/>
  <c r="F5" i="3"/>
  <c r="F92" i="3"/>
  <c r="F80" i="3"/>
  <c r="F68" i="3"/>
  <c r="F56" i="3"/>
  <c r="F44" i="3"/>
  <c r="F32" i="3"/>
  <c r="G94" i="3"/>
  <c r="G82" i="3"/>
  <c r="G70" i="3"/>
  <c r="G58" i="3"/>
  <c r="G46" i="3"/>
  <c r="G34" i="3"/>
  <c r="G22" i="3"/>
  <c r="G10" i="3"/>
  <c r="H97" i="3"/>
  <c r="H85" i="3"/>
  <c r="H73" i="3"/>
  <c r="H61" i="3"/>
  <c r="H49" i="3"/>
  <c r="H37" i="3"/>
  <c r="H25" i="3"/>
  <c r="H13" i="3"/>
  <c r="I101" i="3"/>
  <c r="I89" i="3"/>
  <c r="I77" i="3"/>
  <c r="I65" i="3"/>
  <c r="I53" i="3"/>
  <c r="I41" i="3"/>
  <c r="I29" i="3"/>
  <c r="I17" i="3"/>
  <c r="I5" i="3"/>
  <c r="C93" i="3"/>
  <c r="C81" i="3"/>
  <c r="C69" i="3"/>
  <c r="C57" i="3"/>
  <c r="C45" i="3"/>
  <c r="C33" i="3"/>
  <c r="C21" i="3"/>
  <c r="C9" i="3"/>
  <c r="D96" i="3"/>
  <c r="D84" i="3"/>
  <c r="D72" i="3"/>
  <c r="D60" i="3"/>
  <c r="D48" i="3"/>
  <c r="D36" i="3"/>
  <c r="D24" i="3"/>
  <c r="D12" i="3"/>
  <c r="E99" i="3"/>
  <c r="E87" i="3"/>
  <c r="E75" i="3"/>
  <c r="E63" i="3"/>
  <c r="E51" i="3"/>
  <c r="E39" i="3"/>
  <c r="E27" i="3"/>
  <c r="E15" i="3"/>
  <c r="F28" i="3"/>
  <c r="F16" i="3"/>
  <c r="F4" i="3"/>
  <c r="F91" i="3"/>
  <c r="F79" i="3"/>
  <c r="F67" i="3"/>
  <c r="F55" i="3"/>
  <c r="F43" i="3"/>
  <c r="F31" i="3"/>
  <c r="G93" i="3"/>
  <c r="G81" i="3"/>
  <c r="G69" i="3"/>
  <c r="G57" i="3"/>
  <c r="G45" i="3"/>
  <c r="G33" i="3"/>
  <c r="G21" i="3"/>
  <c r="G9" i="3"/>
  <c r="H96" i="3"/>
  <c r="H84" i="3"/>
  <c r="H72" i="3"/>
  <c r="H60" i="3"/>
  <c r="H48" i="3"/>
  <c r="H36" i="3"/>
  <c r="H24" i="3"/>
  <c r="H12" i="3"/>
  <c r="I100" i="3"/>
  <c r="I88" i="3"/>
  <c r="I76" i="3"/>
  <c r="I64" i="3"/>
  <c r="I52" i="3"/>
  <c r="I40" i="3"/>
  <c r="I28" i="3"/>
  <c r="I16" i="3"/>
  <c r="I4" i="3"/>
  <c r="C92" i="3"/>
  <c r="C80" i="3"/>
  <c r="C68" i="3"/>
  <c r="C56" i="3"/>
  <c r="C44" i="3"/>
  <c r="C32" i="3"/>
  <c r="C20" i="3"/>
  <c r="C8" i="3"/>
  <c r="D95" i="3"/>
  <c r="D83" i="3"/>
  <c r="D71" i="3"/>
  <c r="D59" i="3"/>
  <c r="D47" i="3"/>
  <c r="D35" i="3"/>
  <c r="D23" i="3"/>
  <c r="D11" i="3"/>
  <c r="E98" i="3"/>
  <c r="E86" i="3"/>
  <c r="E74" i="3"/>
  <c r="E62" i="3"/>
  <c r="E50" i="3"/>
  <c r="E38" i="3"/>
  <c r="E26" i="3"/>
  <c r="E14" i="3"/>
  <c r="F27" i="3"/>
  <c r="F15" i="3"/>
  <c r="F102" i="3"/>
  <c r="F90" i="3"/>
  <c r="F78" i="3"/>
  <c r="F66" i="3"/>
  <c r="F54" i="3"/>
  <c r="F42" i="3"/>
  <c r="F30" i="3"/>
  <c r="G92" i="3"/>
  <c r="G80" i="3"/>
  <c r="G68" i="3"/>
  <c r="G56" i="3"/>
  <c r="G44" i="3"/>
  <c r="G32" i="3"/>
  <c r="G20" i="3"/>
  <c r="G8" i="3"/>
  <c r="H95" i="3"/>
  <c r="H83" i="3"/>
  <c r="H71" i="3"/>
  <c r="H59" i="3"/>
  <c r="H47" i="3"/>
  <c r="H35" i="3"/>
  <c r="H23" i="3"/>
  <c r="H11" i="3"/>
  <c r="I99" i="3"/>
  <c r="I87" i="3"/>
  <c r="I75" i="3"/>
  <c r="I63" i="3"/>
  <c r="I51" i="3"/>
  <c r="I39" i="3"/>
  <c r="I27" i="3"/>
  <c r="I15" i="3"/>
  <c r="C91" i="3"/>
  <c r="C79" i="3"/>
  <c r="C67" i="3"/>
  <c r="C55" i="3"/>
  <c r="C43" i="3"/>
  <c r="C31" i="3"/>
  <c r="C19" i="3"/>
  <c r="C7" i="3"/>
  <c r="D94" i="3"/>
  <c r="D82" i="3"/>
  <c r="D70" i="3"/>
  <c r="D58" i="3"/>
  <c r="D46" i="3"/>
  <c r="D34" i="3"/>
  <c r="D22" i="3"/>
  <c r="D10" i="3"/>
  <c r="E97" i="3"/>
  <c r="E85" i="3"/>
  <c r="E73" i="3"/>
  <c r="E61" i="3"/>
  <c r="E49" i="3"/>
  <c r="E37" i="3"/>
  <c r="E25" i="3"/>
  <c r="E13" i="3"/>
  <c r="F26" i="3"/>
  <c r="F14" i="3"/>
  <c r="F101" i="3"/>
  <c r="F89" i="3"/>
  <c r="F77" i="3"/>
  <c r="F65" i="3"/>
  <c r="F53" i="3"/>
  <c r="F41" i="3"/>
  <c r="F29" i="3"/>
  <c r="G91" i="3"/>
  <c r="G79" i="3"/>
  <c r="G67" i="3"/>
  <c r="G55" i="3"/>
  <c r="G43" i="3"/>
  <c r="G31" i="3"/>
  <c r="G19" i="3"/>
  <c r="G7" i="3"/>
  <c r="H94" i="3"/>
  <c r="H82" i="3"/>
  <c r="H70" i="3"/>
  <c r="H58" i="3"/>
  <c r="H46" i="3"/>
  <c r="H34" i="3"/>
  <c r="H22" i="3"/>
  <c r="H10" i="3"/>
  <c r="I98" i="3"/>
  <c r="I86" i="3"/>
  <c r="I74" i="3"/>
  <c r="I62" i="3"/>
  <c r="I50" i="3"/>
  <c r="I38" i="3"/>
  <c r="I26" i="3"/>
  <c r="I14" i="3"/>
  <c r="C102" i="3"/>
  <c r="C90" i="3"/>
  <c r="C78" i="3"/>
  <c r="C66" i="3"/>
  <c r="C54" i="3"/>
  <c r="C42" i="3"/>
  <c r="C30" i="3"/>
  <c r="C18" i="3"/>
  <c r="C6" i="3"/>
  <c r="D93" i="3"/>
  <c r="D81" i="3"/>
  <c r="D69" i="3"/>
  <c r="D57" i="3"/>
  <c r="D45" i="3"/>
  <c r="D33" i="3"/>
  <c r="D21" i="3"/>
  <c r="D9" i="3"/>
  <c r="E96" i="3"/>
  <c r="E84" i="3"/>
  <c r="E72" i="3"/>
  <c r="E60" i="3"/>
  <c r="E48" i="3"/>
  <c r="E36" i="3"/>
  <c r="E24" i="3"/>
  <c r="E12" i="3"/>
  <c r="F25" i="3"/>
  <c r="F13" i="3"/>
  <c r="F100" i="3"/>
  <c r="F88" i="3"/>
  <c r="F76" i="3"/>
  <c r="F64" i="3"/>
  <c r="F52" i="3"/>
  <c r="F40" i="3"/>
  <c r="G102" i="3"/>
  <c r="G90" i="3"/>
  <c r="G78" i="3"/>
  <c r="G66" i="3"/>
  <c r="G54" i="3"/>
  <c r="G42" i="3"/>
  <c r="G30" i="3"/>
  <c r="G18" i="3"/>
  <c r="G6" i="3"/>
  <c r="H93" i="3"/>
  <c r="H81" i="3"/>
  <c r="H69" i="3"/>
  <c r="H57" i="3"/>
  <c r="H45" i="3"/>
  <c r="H33" i="3"/>
  <c r="H21" i="3"/>
  <c r="H9" i="3"/>
  <c r="I97" i="3"/>
  <c r="I85" i="3"/>
  <c r="I73" i="3"/>
  <c r="I61" i="3"/>
  <c r="I49" i="3"/>
  <c r="I37" i="3"/>
  <c r="I25" i="3"/>
  <c r="I13" i="3"/>
  <c r="C101" i="3"/>
  <c r="C89" i="3"/>
  <c r="C77" i="3"/>
  <c r="C65" i="3"/>
  <c r="C53" i="3"/>
  <c r="C41" i="3"/>
  <c r="C29" i="3"/>
  <c r="C17" i="3"/>
  <c r="C5" i="3"/>
  <c r="D92" i="3"/>
  <c r="D80" i="3"/>
  <c r="D68" i="3"/>
  <c r="D56" i="3"/>
  <c r="D44" i="3"/>
  <c r="D32" i="3"/>
  <c r="D20" i="3"/>
  <c r="D8" i="3"/>
  <c r="E95" i="3"/>
  <c r="E83" i="3"/>
  <c r="E71" i="3"/>
  <c r="E59" i="3"/>
  <c r="E47" i="3"/>
  <c r="E35" i="3"/>
  <c r="E23" i="3"/>
  <c r="E11" i="3"/>
  <c r="F24" i="3"/>
  <c r="F12" i="3"/>
  <c r="F99" i="3"/>
  <c r="F87" i="3"/>
  <c r="F75" i="3"/>
  <c r="F63" i="3"/>
  <c r="F51" i="3"/>
  <c r="F39" i="3"/>
  <c r="G101" i="3"/>
  <c r="G89" i="3"/>
  <c r="G77" i="3"/>
  <c r="G65" i="3"/>
  <c r="G53" i="3"/>
  <c r="G41" i="3"/>
  <c r="G29" i="3"/>
  <c r="G17" i="3"/>
  <c r="G5" i="3"/>
  <c r="H92" i="3"/>
  <c r="H80" i="3"/>
  <c r="H68" i="3"/>
  <c r="H56" i="3"/>
  <c r="H44" i="3"/>
  <c r="H32" i="3"/>
  <c r="H20" i="3"/>
  <c r="H8" i="3"/>
  <c r="I96" i="3"/>
  <c r="I84" i="3"/>
  <c r="I72" i="3"/>
  <c r="I60" i="3"/>
  <c r="I48" i="3"/>
  <c r="I36" i="3"/>
  <c r="I24" i="3"/>
  <c r="I12" i="3"/>
  <c r="D91" i="3"/>
  <c r="D79" i="3"/>
  <c r="D67" i="3"/>
  <c r="D55" i="3"/>
  <c r="D43" i="3"/>
  <c r="D31" i="3"/>
  <c r="D19" i="3"/>
  <c r="D7" i="3"/>
  <c r="E94" i="3"/>
  <c r="E82" i="3"/>
  <c r="E70" i="3"/>
  <c r="E58" i="3"/>
  <c r="E46" i="3"/>
  <c r="E34" i="3"/>
  <c r="E22" i="3"/>
  <c r="E10" i="3"/>
  <c r="F23" i="3"/>
  <c r="F11" i="3"/>
  <c r="F98" i="3"/>
  <c r="F86" i="3"/>
  <c r="F74" i="3"/>
  <c r="F62" i="3"/>
  <c r="F50" i="3"/>
  <c r="F38" i="3"/>
  <c r="G100" i="3"/>
  <c r="G88" i="3"/>
  <c r="G76" i="3"/>
  <c r="G64" i="3"/>
  <c r="G52" i="3"/>
  <c r="G40" i="3"/>
  <c r="G28" i="3"/>
  <c r="G16" i="3"/>
  <c r="G4" i="3"/>
  <c r="H91" i="3"/>
  <c r="H79" i="3"/>
  <c r="H67" i="3"/>
  <c r="H55" i="3"/>
  <c r="H43" i="3"/>
  <c r="H31" i="3"/>
  <c r="H19" i="3"/>
  <c r="H7" i="3"/>
  <c r="I95" i="3"/>
  <c r="I83" i="3"/>
  <c r="I71" i="3"/>
  <c r="I59" i="3"/>
  <c r="I47" i="3"/>
  <c r="I35" i="3"/>
  <c r="C99" i="3"/>
  <c r="C75" i="3"/>
  <c r="C63" i="3"/>
  <c r="C51" i="3"/>
  <c r="C27" i="3"/>
  <c r="C15" i="3"/>
  <c r="D102" i="3"/>
  <c r="D90" i="3"/>
  <c r="D78" i="3"/>
  <c r="D66" i="3"/>
  <c r="D54" i="3"/>
  <c r="D42" i="3"/>
  <c r="D30" i="3"/>
  <c r="D18" i="3"/>
  <c r="D6" i="3"/>
  <c r="E93" i="3"/>
  <c r="E81" i="3"/>
  <c r="E69" i="3"/>
  <c r="E57" i="3"/>
  <c r="E45" i="3"/>
  <c r="E33" i="3"/>
  <c r="E21" i="3"/>
  <c r="E9" i="3"/>
  <c r="F22" i="3"/>
  <c r="F10" i="3"/>
  <c r="F97" i="3"/>
  <c r="F85" i="3"/>
  <c r="F73" i="3"/>
  <c r="F61" i="3"/>
  <c r="F49" i="3"/>
  <c r="F37" i="3"/>
  <c r="G99" i="3"/>
  <c r="G87" i="3"/>
  <c r="G75" i="3"/>
  <c r="G63" i="3"/>
  <c r="G51" i="3"/>
  <c r="G39" i="3"/>
  <c r="G27" i="3"/>
  <c r="G15" i="3"/>
  <c r="H102" i="3"/>
  <c r="H90" i="3"/>
  <c r="H78" i="3"/>
  <c r="H66" i="3"/>
  <c r="H54" i="3"/>
  <c r="H42" i="3"/>
  <c r="H30" i="3"/>
  <c r="H18" i="3"/>
  <c r="H6" i="3"/>
  <c r="I94" i="3"/>
  <c r="I82" i="3"/>
  <c r="I70" i="3"/>
  <c r="I58" i="3"/>
  <c r="I46" i="3"/>
  <c r="I34" i="3"/>
  <c r="C87" i="3"/>
  <c r="C39" i="3"/>
  <c r="C98" i="3"/>
  <c r="C86" i="3"/>
  <c r="C74" i="3"/>
  <c r="C62" i="3"/>
  <c r="C50" i="3"/>
  <c r="C38" i="3"/>
  <c r="C26" i="3"/>
  <c r="C14" i="3"/>
  <c r="D101" i="3"/>
  <c r="D89" i="3"/>
  <c r="D77" i="3"/>
  <c r="D65" i="3"/>
  <c r="D53" i="3"/>
  <c r="D41" i="3"/>
  <c r="D29" i="3"/>
  <c r="D17" i="3"/>
  <c r="D5" i="3"/>
  <c r="E92" i="3"/>
  <c r="E80" i="3"/>
  <c r="E68" i="3"/>
  <c r="E56" i="3"/>
  <c r="E44" i="3"/>
  <c r="E32" i="3"/>
  <c r="E20" i="3"/>
  <c r="E8" i="3"/>
  <c r="F21" i="3"/>
  <c r="F9" i="3"/>
  <c r="F96" i="3"/>
  <c r="F84" i="3"/>
  <c r="F72" i="3"/>
  <c r="F60" i="3"/>
  <c r="F48" i="3"/>
  <c r="F36" i="3"/>
  <c r="G98" i="3"/>
  <c r="G86" i="3"/>
  <c r="G74" i="3"/>
  <c r="G62" i="3"/>
  <c r="G50" i="3"/>
  <c r="G38" i="3"/>
  <c r="G26" i="3"/>
  <c r="G14" i="3"/>
  <c r="E91" i="3"/>
  <c r="E79" i="3"/>
  <c r="E67" i="3"/>
  <c r="E55" i="3"/>
  <c r="E43" i="3"/>
  <c r="E31" i="3"/>
  <c r="E19" i="3"/>
  <c r="E7" i="3"/>
  <c r="F20" i="3"/>
  <c r="F8" i="3"/>
  <c r="G97" i="3"/>
  <c r="G85" i="3"/>
  <c r="G73" i="3"/>
  <c r="G61" i="3"/>
  <c r="G49" i="3"/>
  <c r="G37" i="3"/>
  <c r="G25" i="3"/>
  <c r="G13" i="3"/>
  <c r="C96" i="3"/>
  <c r="C84" i="3"/>
  <c r="C72" i="3"/>
  <c r="C60" i="3"/>
  <c r="C48" i="3"/>
  <c r="C36" i="3"/>
  <c r="C24" i="3"/>
  <c r="C12" i="3"/>
  <c r="D99" i="3"/>
  <c r="D87" i="3"/>
  <c r="D75" i="3"/>
  <c r="D63" i="3"/>
  <c r="D51" i="3"/>
  <c r="D39" i="3"/>
  <c r="D27" i="3"/>
  <c r="D15" i="3"/>
  <c r="F19" i="3"/>
  <c r="F7" i="3"/>
  <c r="H3" i="3"/>
  <c r="G3" i="3"/>
  <c r="F3" i="3"/>
  <c r="E3" i="3"/>
  <c r="K90" i="3" l="1"/>
  <c r="O98" i="1" s="1"/>
  <c r="K86" i="3"/>
  <c r="O94" i="1" s="1"/>
  <c r="K24" i="3"/>
  <c r="O32" i="1" s="1"/>
  <c r="K18" i="3"/>
  <c r="O26" i="1" s="1"/>
  <c r="K80" i="3"/>
  <c r="O88" i="1" s="1"/>
  <c r="K97" i="3"/>
  <c r="O105" i="1" s="1"/>
  <c r="K76" i="3"/>
  <c r="O84" i="1" s="1"/>
  <c r="K59" i="3"/>
  <c r="O67" i="1" s="1"/>
  <c r="K4" i="3"/>
  <c r="O12" i="1" s="1"/>
  <c r="K64" i="3"/>
  <c r="O72" i="1" s="1"/>
  <c r="K88" i="3"/>
  <c r="O96" i="1" s="1"/>
  <c r="K34" i="3"/>
  <c r="O42" i="1" s="1"/>
  <c r="K16" i="3"/>
  <c r="O24" i="1" s="1"/>
  <c r="K41" i="3"/>
  <c r="O49" i="1" s="1"/>
  <c r="K35" i="3"/>
  <c r="O43" i="1" s="1"/>
  <c r="K65" i="3"/>
  <c r="O73" i="1" s="1"/>
  <c r="K19" i="3"/>
  <c r="O27" i="1" s="1"/>
  <c r="K8" i="3"/>
  <c r="O16" i="1" s="1"/>
  <c r="K53" i="3"/>
  <c r="O61" i="1" s="1"/>
  <c r="K33" i="3"/>
  <c r="O41" i="1" s="1"/>
  <c r="K21" i="3"/>
  <c r="O29" i="1" s="1"/>
  <c r="K28" i="3"/>
  <c r="O36" i="1" s="1"/>
  <c r="K63" i="3"/>
  <c r="O71" i="1" s="1"/>
  <c r="K40" i="3"/>
  <c r="O48" i="1" s="1"/>
  <c r="K31" i="3"/>
  <c r="O39" i="1" s="1"/>
  <c r="K70" i="3"/>
  <c r="O78" i="1" s="1"/>
  <c r="K57" i="3"/>
  <c r="O65" i="1" s="1"/>
  <c r="K69" i="3"/>
  <c r="O77" i="1" s="1"/>
  <c r="K101" i="3"/>
  <c r="O109" i="1" s="1"/>
  <c r="K27" i="3"/>
  <c r="O35" i="1" s="1"/>
  <c r="K89" i="3"/>
  <c r="O97" i="1" s="1"/>
  <c r="K72" i="3"/>
  <c r="O80" i="1" s="1"/>
  <c r="K51" i="3"/>
  <c r="O59" i="1" s="1"/>
  <c r="K99" i="3"/>
  <c r="O107" i="1" s="1"/>
  <c r="K102" i="3"/>
  <c r="O110" i="1" s="1"/>
  <c r="K98" i="3"/>
  <c r="O106" i="1" s="1"/>
  <c r="K7" i="3"/>
  <c r="O15" i="1" s="1"/>
  <c r="K52" i="3"/>
  <c r="O60" i="1" s="1"/>
  <c r="K43" i="3"/>
  <c r="O51" i="1" s="1"/>
  <c r="K20" i="3"/>
  <c r="O28" i="1" s="1"/>
  <c r="K45" i="3"/>
  <c r="O53" i="1" s="1"/>
  <c r="K58" i="3"/>
  <c r="O66" i="1" s="1"/>
  <c r="K83" i="3"/>
  <c r="O91" i="1" s="1"/>
  <c r="K74" i="3"/>
  <c r="O82" i="1" s="1"/>
  <c r="K77" i="3"/>
  <c r="O85" i="1" s="1"/>
  <c r="K87" i="3"/>
  <c r="O95" i="1" s="1"/>
  <c r="K44" i="3"/>
  <c r="O52" i="1" s="1"/>
  <c r="K82" i="3"/>
  <c r="O90" i="1" s="1"/>
  <c r="K55" i="3"/>
  <c r="O63" i="1" s="1"/>
  <c r="K79" i="3"/>
  <c r="O87" i="1" s="1"/>
  <c r="K81" i="3"/>
  <c r="O89" i="1" s="1"/>
  <c r="K94" i="3"/>
  <c r="O102" i="1" s="1"/>
  <c r="K13" i="3"/>
  <c r="O21" i="1" s="1"/>
  <c r="K71" i="3"/>
  <c r="O79" i="1" s="1"/>
  <c r="K39" i="3"/>
  <c r="O47" i="1" s="1"/>
  <c r="K95" i="3"/>
  <c r="O103" i="1" s="1"/>
  <c r="K54" i="3"/>
  <c r="O62" i="1" s="1"/>
  <c r="K100" i="3"/>
  <c r="O108" i="1" s="1"/>
  <c r="K91" i="3"/>
  <c r="O99" i="1" s="1"/>
  <c r="K68" i="3"/>
  <c r="O76" i="1" s="1"/>
  <c r="K93" i="3"/>
  <c r="O101" i="1" s="1"/>
  <c r="K25" i="3"/>
  <c r="O33" i="1" s="1"/>
  <c r="K67" i="3"/>
  <c r="O75" i="1" s="1"/>
  <c r="K14" i="3"/>
  <c r="O22" i="1" s="1"/>
  <c r="K30" i="3"/>
  <c r="O38" i="1" s="1"/>
  <c r="K66" i="3"/>
  <c r="O74" i="1" s="1"/>
  <c r="K37" i="3"/>
  <c r="O45" i="1" s="1"/>
  <c r="K12" i="3"/>
  <c r="O20" i="1" s="1"/>
  <c r="K26" i="3"/>
  <c r="O34" i="1" s="1"/>
  <c r="K78" i="3"/>
  <c r="O86" i="1" s="1"/>
  <c r="K92" i="3"/>
  <c r="O100" i="1" s="1"/>
  <c r="K11" i="3"/>
  <c r="O19" i="1" s="1"/>
  <c r="K56" i="3"/>
  <c r="O64" i="1" s="1"/>
  <c r="K49" i="3"/>
  <c r="O57" i="1" s="1"/>
  <c r="K75" i="3"/>
  <c r="O83" i="1" s="1"/>
  <c r="K38" i="3"/>
  <c r="O46" i="1" s="1"/>
  <c r="K23" i="3"/>
  <c r="O31" i="1" s="1"/>
  <c r="K61" i="3"/>
  <c r="O69" i="1" s="1"/>
  <c r="K32" i="3"/>
  <c r="O40" i="1" s="1"/>
  <c r="K5" i="3"/>
  <c r="O13" i="1" s="1"/>
  <c r="K17" i="3"/>
  <c r="O25" i="1" s="1"/>
  <c r="K6" i="3"/>
  <c r="O14" i="1" s="1"/>
  <c r="K42" i="3"/>
  <c r="O50" i="1" s="1"/>
  <c r="K10" i="3"/>
  <c r="O18" i="1" s="1"/>
  <c r="K73" i="3"/>
  <c r="O81" i="1" s="1"/>
  <c r="K46" i="3"/>
  <c r="O54" i="1" s="1"/>
  <c r="K50" i="3"/>
  <c r="O58" i="1" s="1"/>
  <c r="K15" i="3"/>
  <c r="O23" i="1" s="1"/>
  <c r="K60" i="3"/>
  <c r="O68" i="1" s="1"/>
  <c r="K62" i="3"/>
  <c r="O70" i="1" s="1"/>
  <c r="K29" i="3"/>
  <c r="O37" i="1" s="1"/>
  <c r="K9" i="3"/>
  <c r="O17" i="1" s="1"/>
  <c r="K22" i="3"/>
  <c r="O30" i="1" s="1"/>
  <c r="K47" i="3"/>
  <c r="O55" i="1" s="1"/>
  <c r="K85" i="3"/>
  <c r="O93" i="1" s="1"/>
  <c r="K36" i="3"/>
  <c r="O44" i="1" s="1"/>
  <c r="K48" i="3"/>
  <c r="O56" i="1" s="1"/>
  <c r="K84" i="3"/>
  <c r="O92" i="1" s="1"/>
  <c r="K96" i="3"/>
  <c r="O104" i="1" s="1"/>
  <c r="K3" i="3"/>
  <c r="O11" i="1" s="1"/>
  <c r="O7" i="1" l="1"/>
</calcChain>
</file>

<file path=xl/sharedStrings.xml><?xml version="1.0" encoding="utf-8"?>
<sst xmlns="http://schemas.openxmlformats.org/spreadsheetml/2006/main" count="154" uniqueCount="51">
  <si>
    <t>Go QRP Nights log sheet</t>
  </si>
  <si>
    <t>Callsign:</t>
  </si>
  <si>
    <t>Date:</t>
  </si>
  <si>
    <t>Rig:</t>
  </si>
  <si>
    <t>Name:</t>
  </si>
  <si>
    <t>Portable?</t>
  </si>
  <si>
    <t>Antenna:</t>
  </si>
  <si>
    <t>Location:</t>
  </si>
  <si>
    <t>Worked Station</t>
  </si>
  <si>
    <t>Band</t>
  </si>
  <si>
    <t>Location</t>
  </si>
  <si>
    <t>Exchange sent</t>
  </si>
  <si>
    <t>Exchange recv</t>
  </si>
  <si>
    <t>Points</t>
  </si>
  <si>
    <t>Callsign</t>
  </si>
  <si>
    <t>/P</t>
  </si>
  <si>
    <t>CW</t>
  </si>
  <si>
    <t>RS(T)</t>
  </si>
  <si>
    <t>Serial</t>
  </si>
  <si>
    <t>Scoring table</t>
  </si>
  <si>
    <t>Winter bonus</t>
  </si>
  <si>
    <t>Base points per QSO:</t>
  </si>
  <si>
    <t>Bonus points:</t>
  </si>
  <si>
    <t>My station portable</t>
  </si>
  <si>
    <t>Worked station portable</t>
  </si>
  <si>
    <t>CW contact</t>
  </si>
  <si>
    <t>DX contact</t>
  </si>
  <si>
    <t>My station QRPp</t>
  </si>
  <si>
    <t>Worked station QRPp</t>
  </si>
  <si>
    <t>IS_WINTER?</t>
  </si>
  <si>
    <t>QSO #</t>
  </si>
  <si>
    <t>Base points</t>
  </si>
  <si>
    <t>my station portable</t>
  </si>
  <si>
    <t>worked station portable</t>
  </si>
  <si>
    <t>CW Winter</t>
  </si>
  <si>
    <t>my station QRPp</t>
  </si>
  <si>
    <t>worked station QRPp</t>
  </si>
  <si>
    <t>winter portable bonus</t>
  </si>
  <si>
    <t>DX</t>
  </si>
  <si>
    <t>sum</t>
  </si>
  <si>
    <t>Local</t>
  </si>
  <si>
    <t>time</t>
  </si>
  <si>
    <t>power</t>
  </si>
  <si>
    <t>TX</t>
  </si>
  <si>
    <t>My</t>
  </si>
  <si>
    <t>Operator</t>
  </si>
  <si>
    <t>name</t>
  </si>
  <si>
    <t>Score:</t>
  </si>
  <si>
    <t>Comments:</t>
  </si>
  <si>
    <t>v6.0-excel</t>
  </si>
  <si>
    <t>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</si>
</sst>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" fillId="0" borderId="37" xfId="0" applyFont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14" fontId="1" fillId="0" borderId="46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1" fillId="0" borderId="5" xfId="0" applyFont="1" applyBorder="1" applyAlignment="1"/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94825-7C91-45C4-8AD4-9AA109625BF8}">
  <dimension ref="A1:O111"/>
  <sheetViews>
    <sheetView tabSelected="1" workbookViewId="0">
      <selection activeCell="R33" sqref="R33"/>
    </sheetView>
  </sheetViews>
  <sheetFormatPr defaultRowHeight="15" x14ac:dyDescent="0.25"/>
  <cols>
    <col min="1" max="1" width="7.7109375" customWidth="1"/>
    <col min="2" max="2" width="4.42578125" customWidth="1"/>
    <col min="3" max="3" width="6.28515625" customWidth="1"/>
    <col min="4" max="6" width="4.42578125" customWidth="1"/>
    <col min="7" max="7" width="6.7109375" customWidth="1"/>
    <col min="8" max="8" width="6.140625" customWidth="1"/>
    <col min="9" max="9" width="13.140625" customWidth="1"/>
    <col min="10" max="10" width="35.7109375" customWidth="1"/>
    <col min="11" max="14" width="7" customWidth="1"/>
    <col min="15" max="15" width="9.28515625" bestFit="1" customWidth="1"/>
  </cols>
  <sheetData>
    <row r="1" spans="1:15" ht="21.75" thickBot="1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1" customFormat="1" ht="16.5" thickTop="1" x14ac:dyDescent="0.25">
      <c r="A2" s="64" t="s">
        <v>1</v>
      </c>
      <c r="B2" s="65"/>
      <c r="C2" s="66"/>
      <c r="D2" s="66"/>
      <c r="E2" s="66"/>
      <c r="F2" s="67" t="s">
        <v>2</v>
      </c>
      <c r="G2" s="67"/>
      <c r="H2" s="68">
        <v>45717</v>
      </c>
      <c r="I2" s="68"/>
      <c r="J2" s="69" t="str">
        <f>IF('Score calculations'!B1, "Winter bonus points active!", "")</f>
        <v/>
      </c>
      <c r="K2" s="66" t="s">
        <v>5</v>
      </c>
      <c r="L2" s="66"/>
      <c r="M2" s="70"/>
      <c r="N2" s="71" t="s">
        <v>49</v>
      </c>
      <c r="O2" s="35"/>
    </row>
    <row r="3" spans="1:15" s="1" customFormat="1" ht="15.75" x14ac:dyDescent="0.25">
      <c r="A3" s="29" t="s">
        <v>3</v>
      </c>
      <c r="B3" s="72"/>
      <c r="C3" s="73"/>
      <c r="D3" s="73"/>
      <c r="E3" s="73"/>
      <c r="F3" s="74" t="s">
        <v>4</v>
      </c>
      <c r="G3" s="74"/>
      <c r="H3" s="73"/>
      <c r="I3" s="73"/>
      <c r="J3" s="75"/>
      <c r="K3" s="73"/>
      <c r="L3" s="73"/>
      <c r="M3" s="73"/>
      <c r="N3" s="73"/>
      <c r="O3" s="26"/>
    </row>
    <row r="4" spans="1:15" s="1" customFormat="1" ht="15.75" x14ac:dyDescent="0.25">
      <c r="A4" s="76" t="s">
        <v>6</v>
      </c>
      <c r="B4" s="77"/>
      <c r="C4" s="33"/>
      <c r="D4" s="33"/>
      <c r="E4" s="33"/>
      <c r="F4" s="22" t="s">
        <v>7</v>
      </c>
      <c r="G4" s="22"/>
      <c r="H4" s="33"/>
      <c r="I4" s="33"/>
      <c r="J4" s="33"/>
      <c r="K4" s="33"/>
      <c r="L4" s="33"/>
      <c r="M4" s="33"/>
      <c r="N4" s="33"/>
      <c r="O4" s="34"/>
    </row>
    <row r="5" spans="1:15" s="1" customFormat="1" ht="16.5" customHeight="1" x14ac:dyDescent="0.25">
      <c r="A5" s="29" t="s">
        <v>48</v>
      </c>
      <c r="B5" s="30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/>
    </row>
    <row r="6" spans="1:15" s="1" customFormat="1" ht="16.5" customHeight="1" thickBot="1" x14ac:dyDescent="0.3">
      <c r="A6" s="31"/>
      <c r="B6" s="32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8"/>
    </row>
    <row r="7" spans="1:15" ht="22.5" thickTop="1" thickBot="1" x14ac:dyDescent="0.4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80" t="s">
        <v>47</v>
      </c>
      <c r="N7" s="81"/>
      <c r="O7" s="78">
        <f>SUM(O11:O110)</f>
        <v>0</v>
      </c>
    </row>
    <row r="8" spans="1:15" ht="16.5" thickTop="1" x14ac:dyDescent="0.25">
      <c r="A8" s="5" t="s">
        <v>40</v>
      </c>
      <c r="B8" s="41" t="s">
        <v>8</v>
      </c>
      <c r="C8" s="42"/>
      <c r="D8" s="42"/>
      <c r="E8" s="42"/>
      <c r="F8" s="43"/>
      <c r="G8" s="7" t="s">
        <v>44</v>
      </c>
      <c r="H8" s="40" t="s">
        <v>9</v>
      </c>
      <c r="I8" s="6" t="s">
        <v>45</v>
      </c>
      <c r="J8" s="60" t="s">
        <v>10</v>
      </c>
      <c r="K8" s="43" t="s">
        <v>11</v>
      </c>
      <c r="L8" s="44"/>
      <c r="M8" s="44" t="s">
        <v>12</v>
      </c>
      <c r="N8" s="45"/>
      <c r="O8" s="57" t="s">
        <v>13</v>
      </c>
    </row>
    <row r="9" spans="1:15" ht="9.9499999999999993" customHeight="1" x14ac:dyDescent="0.25">
      <c r="A9" s="50" t="s">
        <v>41</v>
      </c>
      <c r="B9" s="46" t="s">
        <v>14</v>
      </c>
      <c r="C9" s="47"/>
      <c r="D9" s="24" t="s">
        <v>43</v>
      </c>
      <c r="E9" s="46" t="s">
        <v>15</v>
      </c>
      <c r="F9" s="63" t="s">
        <v>16</v>
      </c>
      <c r="G9" s="38" t="s">
        <v>42</v>
      </c>
      <c r="H9" s="38"/>
      <c r="I9" s="38" t="s">
        <v>46</v>
      </c>
      <c r="J9" s="61"/>
      <c r="K9" s="37" t="s">
        <v>17</v>
      </c>
      <c r="L9" s="53" t="s">
        <v>18</v>
      </c>
      <c r="M9" s="53" t="s">
        <v>17</v>
      </c>
      <c r="N9" s="55" t="s">
        <v>18</v>
      </c>
      <c r="O9" s="58"/>
    </row>
    <row r="10" spans="1:15" ht="9.9499999999999993" customHeight="1" thickBot="1" x14ac:dyDescent="0.3">
      <c r="A10" s="51"/>
      <c r="B10" s="48"/>
      <c r="C10" s="49"/>
      <c r="D10" s="23" t="s">
        <v>42</v>
      </c>
      <c r="E10" s="48"/>
      <c r="F10" s="39"/>
      <c r="G10" s="39"/>
      <c r="H10" s="39"/>
      <c r="I10" s="39"/>
      <c r="J10" s="62"/>
      <c r="K10" s="52"/>
      <c r="L10" s="54"/>
      <c r="M10" s="54"/>
      <c r="N10" s="56"/>
      <c r="O10" s="59"/>
    </row>
    <row r="11" spans="1:15" s="1" customFormat="1" ht="20.100000000000001" customHeight="1" thickTop="1" x14ac:dyDescent="0.25">
      <c r="A11" s="4"/>
      <c r="B11" s="2" t="s">
        <v>50</v>
      </c>
      <c r="C11" s="3"/>
      <c r="D11" s="4"/>
      <c r="E11" s="4"/>
      <c r="F11" s="4"/>
      <c r="G11" s="4"/>
      <c r="H11" s="4"/>
      <c r="I11" s="11"/>
      <c r="J11" s="12"/>
      <c r="K11" s="16"/>
      <c r="L11" s="4">
        <v>1</v>
      </c>
      <c r="M11" s="4"/>
      <c r="N11" s="17"/>
      <c r="O11" s="8" t="str">
        <f>IF('Score calculations'!K3&gt;0, 'Score calculations'!K3, "")</f>
        <v/>
      </c>
    </row>
    <row r="12" spans="1:15" s="1" customFormat="1" ht="20.100000000000001" customHeight="1" x14ac:dyDescent="0.25">
      <c r="A12" s="4"/>
      <c r="B12" s="2" t="s">
        <v>50</v>
      </c>
      <c r="C12" s="3"/>
      <c r="D12" s="4"/>
      <c r="E12" s="4"/>
      <c r="F12" s="4"/>
      <c r="G12" s="4"/>
      <c r="H12" s="9"/>
      <c r="I12" s="13"/>
      <c r="J12" s="14"/>
      <c r="K12" s="18"/>
      <c r="L12" s="9">
        <v>2</v>
      </c>
      <c r="M12" s="9"/>
      <c r="N12" s="19"/>
      <c r="O12" s="8" t="str">
        <f>IF('Score calculations'!K4&gt;0, 'Score calculations'!K4, "")</f>
        <v/>
      </c>
    </row>
    <row r="13" spans="1:15" s="1" customFormat="1" ht="20.100000000000001" customHeight="1" x14ac:dyDescent="0.25">
      <c r="A13" s="4"/>
      <c r="B13" s="2" t="s">
        <v>50</v>
      </c>
      <c r="C13" s="3"/>
      <c r="D13" s="4"/>
      <c r="E13" s="4"/>
      <c r="F13" s="4"/>
      <c r="G13" s="4"/>
      <c r="H13" s="9"/>
      <c r="I13" s="13"/>
      <c r="J13" s="14"/>
      <c r="K13" s="18"/>
      <c r="L13" s="9">
        <v>3</v>
      </c>
      <c r="M13" s="9"/>
      <c r="N13" s="19"/>
      <c r="O13" s="8" t="str">
        <f>IF('Score calculations'!K5&gt;0, 'Score calculations'!K5, "")</f>
        <v/>
      </c>
    </row>
    <row r="14" spans="1:15" s="1" customFormat="1" ht="20.100000000000001" customHeight="1" x14ac:dyDescent="0.25">
      <c r="A14" s="4"/>
      <c r="B14" s="2" t="s">
        <v>50</v>
      </c>
      <c r="C14" s="3"/>
      <c r="D14" s="4"/>
      <c r="E14" s="4"/>
      <c r="F14" s="4"/>
      <c r="G14" s="4"/>
      <c r="H14" s="9"/>
      <c r="I14" s="15"/>
      <c r="J14" s="14"/>
      <c r="K14" s="18"/>
      <c r="L14" s="9">
        <v>4</v>
      </c>
      <c r="M14" s="9"/>
      <c r="N14" s="19"/>
      <c r="O14" s="8" t="str">
        <f>IF('Score calculations'!K6&gt;0, 'Score calculations'!K6, "")</f>
        <v/>
      </c>
    </row>
    <row r="15" spans="1:15" s="1" customFormat="1" ht="20.100000000000001" customHeight="1" x14ac:dyDescent="0.25">
      <c r="A15" s="4"/>
      <c r="B15" s="2" t="s">
        <v>50</v>
      </c>
      <c r="C15" s="3"/>
      <c r="D15" s="4"/>
      <c r="E15" s="4"/>
      <c r="F15" s="4"/>
      <c r="G15" s="4"/>
      <c r="H15" s="9"/>
      <c r="I15" s="13"/>
      <c r="J15" s="14"/>
      <c r="K15" s="18"/>
      <c r="L15" s="9">
        <v>5</v>
      </c>
      <c r="M15" s="9"/>
      <c r="N15" s="19"/>
      <c r="O15" s="8" t="str">
        <f>IF('Score calculations'!K7&gt;0, 'Score calculations'!K7, "")</f>
        <v/>
      </c>
    </row>
    <row r="16" spans="1:15" s="1" customFormat="1" ht="20.100000000000001" customHeight="1" x14ac:dyDescent="0.25">
      <c r="A16" s="4"/>
      <c r="B16" s="2" t="s">
        <v>50</v>
      </c>
      <c r="C16" s="3"/>
      <c r="D16" s="4"/>
      <c r="E16" s="4"/>
      <c r="F16" s="4"/>
      <c r="G16" s="4"/>
      <c r="H16" s="9"/>
      <c r="I16" s="13"/>
      <c r="J16" s="14"/>
      <c r="K16" s="18"/>
      <c r="L16" s="9">
        <v>6</v>
      </c>
      <c r="M16" s="9"/>
      <c r="N16" s="19"/>
      <c r="O16" s="8" t="str">
        <f>IF('Score calculations'!K8&gt;0, 'Score calculations'!K8, "")</f>
        <v/>
      </c>
    </row>
    <row r="17" spans="1:15" s="1" customFormat="1" ht="20.100000000000001" customHeight="1" x14ac:dyDescent="0.25">
      <c r="A17" s="4"/>
      <c r="B17" s="2" t="s">
        <v>50</v>
      </c>
      <c r="C17" s="3"/>
      <c r="D17" s="4"/>
      <c r="E17" s="4"/>
      <c r="F17" s="4"/>
      <c r="G17" s="4"/>
      <c r="H17" s="9"/>
      <c r="I17" s="13"/>
      <c r="J17" s="14"/>
      <c r="K17" s="18"/>
      <c r="L17" s="9">
        <v>7</v>
      </c>
      <c r="M17" s="9"/>
      <c r="N17" s="19"/>
      <c r="O17" s="8" t="str">
        <f>IF('Score calculations'!K9&gt;0, 'Score calculations'!K9, "")</f>
        <v/>
      </c>
    </row>
    <row r="18" spans="1:15" s="1" customFormat="1" ht="20.100000000000001" customHeight="1" x14ac:dyDescent="0.25">
      <c r="A18" s="4"/>
      <c r="B18" s="2" t="s">
        <v>50</v>
      </c>
      <c r="C18" s="3"/>
      <c r="D18" s="4"/>
      <c r="E18" s="4"/>
      <c r="F18" s="4"/>
      <c r="G18" s="4"/>
      <c r="H18" s="9"/>
      <c r="I18" s="13"/>
      <c r="J18" s="14"/>
      <c r="K18" s="18"/>
      <c r="L18" s="9">
        <v>8</v>
      </c>
      <c r="M18" s="9"/>
      <c r="N18" s="19"/>
      <c r="O18" s="8" t="str">
        <f>IF('Score calculations'!K10&gt;0, 'Score calculations'!K10, "")</f>
        <v/>
      </c>
    </row>
    <row r="19" spans="1:15" s="1" customFormat="1" ht="20.100000000000001" customHeight="1" x14ac:dyDescent="0.25">
      <c r="A19" s="4"/>
      <c r="B19" s="2" t="s">
        <v>50</v>
      </c>
      <c r="C19" s="3"/>
      <c r="D19" s="4"/>
      <c r="E19" s="4"/>
      <c r="F19" s="4"/>
      <c r="G19" s="4"/>
      <c r="H19" s="9"/>
      <c r="I19" s="13"/>
      <c r="J19" s="14"/>
      <c r="K19" s="18"/>
      <c r="L19" s="9">
        <v>9</v>
      </c>
      <c r="M19" s="9"/>
      <c r="N19" s="19"/>
      <c r="O19" s="8" t="str">
        <f>IF('Score calculations'!K11&gt;0, 'Score calculations'!K11, "")</f>
        <v/>
      </c>
    </row>
    <row r="20" spans="1:15" s="1" customFormat="1" ht="20.100000000000001" customHeight="1" x14ac:dyDescent="0.25">
      <c r="A20" s="4"/>
      <c r="B20" s="2" t="s">
        <v>50</v>
      </c>
      <c r="C20" s="3"/>
      <c r="D20" s="4"/>
      <c r="E20" s="4"/>
      <c r="F20" s="4"/>
      <c r="G20" s="4"/>
      <c r="H20" s="9"/>
      <c r="I20" s="13"/>
      <c r="J20" s="14"/>
      <c r="K20" s="18"/>
      <c r="L20" s="9">
        <v>10</v>
      </c>
      <c r="M20" s="9"/>
      <c r="N20" s="19"/>
      <c r="O20" s="8" t="str">
        <f>IF('Score calculations'!K12&gt;0, 'Score calculations'!K12, "")</f>
        <v/>
      </c>
    </row>
    <row r="21" spans="1:15" s="1" customFormat="1" ht="20.100000000000001" customHeight="1" x14ac:dyDescent="0.25">
      <c r="A21" s="4"/>
      <c r="B21" s="2" t="s">
        <v>50</v>
      </c>
      <c r="C21" s="3"/>
      <c r="D21" s="4"/>
      <c r="E21" s="4"/>
      <c r="F21" s="4"/>
      <c r="G21" s="4"/>
      <c r="H21" s="9"/>
      <c r="I21" s="13"/>
      <c r="J21" s="14"/>
      <c r="K21" s="18"/>
      <c r="L21" s="9">
        <v>11</v>
      </c>
      <c r="M21" s="9"/>
      <c r="N21" s="19"/>
      <c r="O21" s="8" t="str">
        <f>IF('Score calculations'!K13&gt;0, 'Score calculations'!K13, "")</f>
        <v/>
      </c>
    </row>
    <row r="22" spans="1:15" s="1" customFormat="1" ht="20.100000000000001" customHeight="1" x14ac:dyDescent="0.25">
      <c r="A22" s="4"/>
      <c r="B22" s="2" t="s">
        <v>50</v>
      </c>
      <c r="C22" s="3"/>
      <c r="D22" s="4"/>
      <c r="E22" s="4"/>
      <c r="F22" s="4"/>
      <c r="G22" s="4"/>
      <c r="H22" s="9"/>
      <c r="I22" s="13"/>
      <c r="J22" s="14"/>
      <c r="K22" s="18"/>
      <c r="L22" s="9">
        <v>12</v>
      </c>
      <c r="M22" s="9"/>
      <c r="N22" s="19"/>
      <c r="O22" s="8" t="str">
        <f>IF('Score calculations'!K14&gt;0, 'Score calculations'!K14, "")</f>
        <v/>
      </c>
    </row>
    <row r="23" spans="1:15" s="1" customFormat="1" ht="20.100000000000001" customHeight="1" x14ac:dyDescent="0.25">
      <c r="A23" s="4"/>
      <c r="B23" s="2" t="s">
        <v>50</v>
      </c>
      <c r="C23" s="3"/>
      <c r="D23" s="4"/>
      <c r="E23" s="4"/>
      <c r="F23" s="4"/>
      <c r="G23" s="4"/>
      <c r="H23" s="9"/>
      <c r="I23" s="13"/>
      <c r="J23" s="14"/>
      <c r="K23" s="18"/>
      <c r="L23" s="9">
        <v>13</v>
      </c>
      <c r="M23" s="9"/>
      <c r="N23" s="19"/>
      <c r="O23" s="8" t="str">
        <f>IF('Score calculations'!K15&gt;0, 'Score calculations'!K15, "")</f>
        <v/>
      </c>
    </row>
    <row r="24" spans="1:15" s="1" customFormat="1" ht="20.100000000000001" customHeight="1" x14ac:dyDescent="0.25">
      <c r="A24" s="4"/>
      <c r="B24" s="2" t="s">
        <v>50</v>
      </c>
      <c r="C24" s="3"/>
      <c r="D24" s="4"/>
      <c r="E24" s="4"/>
      <c r="F24" s="4"/>
      <c r="G24" s="4"/>
      <c r="H24" s="9"/>
      <c r="I24" s="13"/>
      <c r="J24" s="14"/>
      <c r="K24" s="18"/>
      <c r="L24" s="9">
        <v>14</v>
      </c>
      <c r="M24" s="9"/>
      <c r="N24" s="19"/>
      <c r="O24" s="8" t="str">
        <f>IF('Score calculations'!K16&gt;0, 'Score calculations'!K16, "")</f>
        <v/>
      </c>
    </row>
    <row r="25" spans="1:15" s="1" customFormat="1" ht="20.100000000000001" customHeight="1" x14ac:dyDescent="0.25">
      <c r="A25" s="4"/>
      <c r="B25" s="2" t="s">
        <v>50</v>
      </c>
      <c r="C25" s="3"/>
      <c r="D25" s="4"/>
      <c r="E25" s="4"/>
      <c r="F25" s="4"/>
      <c r="G25" s="4"/>
      <c r="H25" s="9"/>
      <c r="I25" s="13"/>
      <c r="J25" s="14"/>
      <c r="K25" s="18"/>
      <c r="L25" s="9">
        <v>15</v>
      </c>
      <c r="M25" s="9"/>
      <c r="N25" s="19"/>
      <c r="O25" s="8" t="str">
        <f>IF('Score calculations'!K17&gt;0, 'Score calculations'!K17, "")</f>
        <v/>
      </c>
    </row>
    <row r="26" spans="1:15" s="1" customFormat="1" ht="20.100000000000001" customHeight="1" x14ac:dyDescent="0.25">
      <c r="A26" s="4"/>
      <c r="B26" s="2" t="s">
        <v>50</v>
      </c>
      <c r="C26" s="3"/>
      <c r="D26" s="4"/>
      <c r="E26" s="4"/>
      <c r="F26" s="4"/>
      <c r="G26" s="4"/>
      <c r="H26" s="9"/>
      <c r="I26" s="13"/>
      <c r="J26" s="14"/>
      <c r="K26" s="18"/>
      <c r="L26" s="9">
        <v>16</v>
      </c>
      <c r="M26" s="9"/>
      <c r="N26" s="19"/>
      <c r="O26" s="8" t="str">
        <f>IF('Score calculations'!K18&gt;0, 'Score calculations'!K18, "")</f>
        <v/>
      </c>
    </row>
    <row r="27" spans="1:15" s="1" customFormat="1" ht="20.100000000000001" customHeight="1" x14ac:dyDescent="0.25">
      <c r="A27" s="4"/>
      <c r="B27" s="2" t="s">
        <v>50</v>
      </c>
      <c r="C27" s="3"/>
      <c r="D27" s="4"/>
      <c r="E27" s="4"/>
      <c r="F27" s="4"/>
      <c r="G27" s="4"/>
      <c r="H27" s="9"/>
      <c r="I27" s="13"/>
      <c r="J27" s="14"/>
      <c r="K27" s="18"/>
      <c r="L27" s="9">
        <v>17</v>
      </c>
      <c r="M27" s="9"/>
      <c r="N27" s="19"/>
      <c r="O27" s="8" t="str">
        <f>IF('Score calculations'!K19&gt;0, 'Score calculations'!K19, "")</f>
        <v/>
      </c>
    </row>
    <row r="28" spans="1:15" s="1" customFormat="1" ht="20.100000000000001" customHeight="1" x14ac:dyDescent="0.25">
      <c r="A28" s="4"/>
      <c r="B28" s="2" t="s">
        <v>50</v>
      </c>
      <c r="C28" s="3"/>
      <c r="D28" s="4"/>
      <c r="E28" s="4"/>
      <c r="F28" s="4"/>
      <c r="G28" s="4"/>
      <c r="H28" s="9"/>
      <c r="I28" s="13"/>
      <c r="J28" s="14"/>
      <c r="K28" s="18"/>
      <c r="L28" s="9">
        <v>18</v>
      </c>
      <c r="M28" s="9"/>
      <c r="N28" s="19"/>
      <c r="O28" s="8" t="str">
        <f>IF('Score calculations'!K20&gt;0, 'Score calculations'!K20, "")</f>
        <v/>
      </c>
    </row>
    <row r="29" spans="1:15" s="1" customFormat="1" ht="20.100000000000001" customHeight="1" x14ac:dyDescent="0.25">
      <c r="A29" s="4"/>
      <c r="B29" s="2" t="s">
        <v>50</v>
      </c>
      <c r="C29" s="3"/>
      <c r="D29" s="4"/>
      <c r="E29" s="4"/>
      <c r="F29" s="4"/>
      <c r="G29" s="4"/>
      <c r="H29" s="9"/>
      <c r="I29" s="13"/>
      <c r="J29" s="14"/>
      <c r="K29" s="18"/>
      <c r="L29" s="9">
        <v>19</v>
      </c>
      <c r="M29" s="9"/>
      <c r="N29" s="19"/>
      <c r="O29" s="8" t="str">
        <f>IF('Score calculations'!K21&gt;0, 'Score calculations'!K21, "")</f>
        <v/>
      </c>
    </row>
    <row r="30" spans="1:15" s="1" customFormat="1" ht="20.100000000000001" customHeight="1" x14ac:dyDescent="0.25">
      <c r="A30" s="4"/>
      <c r="B30" s="2" t="s">
        <v>50</v>
      </c>
      <c r="C30" s="3"/>
      <c r="D30" s="4"/>
      <c r="E30" s="4"/>
      <c r="F30" s="4"/>
      <c r="G30" s="4"/>
      <c r="H30" s="9"/>
      <c r="I30" s="13"/>
      <c r="J30" s="14"/>
      <c r="K30" s="18"/>
      <c r="L30" s="9">
        <v>20</v>
      </c>
      <c r="M30" s="9"/>
      <c r="N30" s="19"/>
      <c r="O30" s="8" t="str">
        <f>IF('Score calculations'!K22&gt;0, 'Score calculations'!K22, "")</f>
        <v/>
      </c>
    </row>
    <row r="31" spans="1:15" s="1" customFormat="1" ht="20.100000000000001" customHeight="1" x14ac:dyDescent="0.25">
      <c r="A31" s="4"/>
      <c r="B31" s="2" t="s">
        <v>50</v>
      </c>
      <c r="C31" s="3"/>
      <c r="D31" s="4"/>
      <c r="E31" s="4"/>
      <c r="F31" s="4"/>
      <c r="G31" s="4"/>
      <c r="H31" s="9"/>
      <c r="I31" s="13"/>
      <c r="J31" s="14"/>
      <c r="K31" s="18"/>
      <c r="L31" s="9">
        <v>21</v>
      </c>
      <c r="M31" s="9"/>
      <c r="N31" s="19"/>
      <c r="O31" s="8" t="str">
        <f>IF('Score calculations'!K23&gt;0, 'Score calculations'!K23, "")</f>
        <v/>
      </c>
    </row>
    <row r="32" spans="1:15" s="1" customFormat="1" ht="20.100000000000001" customHeight="1" x14ac:dyDescent="0.25">
      <c r="A32" s="4"/>
      <c r="B32" s="2" t="s">
        <v>50</v>
      </c>
      <c r="C32" s="3"/>
      <c r="D32" s="4"/>
      <c r="E32" s="4"/>
      <c r="F32" s="4"/>
      <c r="G32" s="4"/>
      <c r="H32" s="9"/>
      <c r="I32" s="13"/>
      <c r="J32" s="14"/>
      <c r="K32" s="18"/>
      <c r="L32" s="9">
        <v>22</v>
      </c>
      <c r="M32" s="9"/>
      <c r="N32" s="19"/>
      <c r="O32" s="8" t="str">
        <f>IF('Score calculations'!K24&gt;0, 'Score calculations'!K24, "")</f>
        <v/>
      </c>
    </row>
    <row r="33" spans="1:15" s="1" customFormat="1" ht="20.100000000000001" customHeight="1" x14ac:dyDescent="0.25">
      <c r="A33" s="4"/>
      <c r="B33" s="2" t="s">
        <v>50</v>
      </c>
      <c r="C33" s="3"/>
      <c r="D33" s="4"/>
      <c r="E33" s="4"/>
      <c r="F33" s="4"/>
      <c r="G33" s="4"/>
      <c r="H33" s="9"/>
      <c r="I33" s="13"/>
      <c r="J33" s="14"/>
      <c r="K33" s="18"/>
      <c r="L33" s="9">
        <v>23</v>
      </c>
      <c r="M33" s="9"/>
      <c r="N33" s="19"/>
      <c r="O33" s="8" t="str">
        <f>IF('Score calculations'!K25&gt;0, 'Score calculations'!K25, "")</f>
        <v/>
      </c>
    </row>
    <row r="34" spans="1:15" s="1" customFormat="1" ht="20.100000000000001" customHeight="1" x14ac:dyDescent="0.25">
      <c r="A34" s="4"/>
      <c r="B34" s="2" t="s">
        <v>50</v>
      </c>
      <c r="C34" s="3"/>
      <c r="D34" s="4"/>
      <c r="E34" s="4"/>
      <c r="F34" s="4"/>
      <c r="G34" s="4"/>
      <c r="H34" s="9"/>
      <c r="I34" s="13"/>
      <c r="J34" s="14"/>
      <c r="K34" s="18"/>
      <c r="L34" s="9">
        <v>24</v>
      </c>
      <c r="M34" s="9"/>
      <c r="N34" s="19"/>
      <c r="O34" s="8" t="str">
        <f>IF('Score calculations'!K26&gt;0, 'Score calculations'!K26, "")</f>
        <v/>
      </c>
    </row>
    <row r="35" spans="1:15" s="1" customFormat="1" ht="20.100000000000001" customHeight="1" x14ac:dyDescent="0.25">
      <c r="A35" s="4"/>
      <c r="B35" s="2" t="s">
        <v>50</v>
      </c>
      <c r="C35" s="3"/>
      <c r="D35" s="4"/>
      <c r="E35" s="4"/>
      <c r="F35" s="4"/>
      <c r="G35" s="4"/>
      <c r="H35" s="9"/>
      <c r="I35" s="13"/>
      <c r="J35" s="14"/>
      <c r="K35" s="18"/>
      <c r="L35" s="9">
        <v>25</v>
      </c>
      <c r="M35" s="9"/>
      <c r="N35" s="19"/>
      <c r="O35" s="8" t="str">
        <f>IF('Score calculations'!K27&gt;0, 'Score calculations'!K27, "")</f>
        <v/>
      </c>
    </row>
    <row r="36" spans="1:15" s="1" customFormat="1" ht="20.100000000000001" customHeight="1" x14ac:dyDescent="0.25">
      <c r="A36" s="4"/>
      <c r="B36" s="2" t="s">
        <v>50</v>
      </c>
      <c r="C36" s="3"/>
      <c r="D36" s="4"/>
      <c r="E36" s="4"/>
      <c r="F36" s="4"/>
      <c r="G36" s="4"/>
      <c r="H36" s="9"/>
      <c r="I36" s="13"/>
      <c r="J36" s="14"/>
      <c r="K36" s="18"/>
      <c r="L36" s="9">
        <v>26</v>
      </c>
      <c r="M36" s="9"/>
      <c r="N36" s="19"/>
      <c r="O36" s="8" t="str">
        <f>IF('Score calculations'!K28&gt;0, 'Score calculations'!K28, "")</f>
        <v/>
      </c>
    </row>
    <row r="37" spans="1:15" s="1" customFormat="1" ht="20.100000000000001" customHeight="1" x14ac:dyDescent="0.25">
      <c r="A37" s="4"/>
      <c r="B37" s="2" t="s">
        <v>50</v>
      </c>
      <c r="C37" s="3"/>
      <c r="D37" s="4"/>
      <c r="E37" s="4"/>
      <c r="F37" s="4"/>
      <c r="G37" s="4"/>
      <c r="H37" s="9"/>
      <c r="I37" s="13"/>
      <c r="J37" s="14"/>
      <c r="K37" s="18"/>
      <c r="L37" s="9">
        <v>27</v>
      </c>
      <c r="M37" s="9"/>
      <c r="N37" s="19"/>
      <c r="O37" s="8" t="str">
        <f>IF('Score calculations'!K29&gt;0, 'Score calculations'!K29, "")</f>
        <v/>
      </c>
    </row>
    <row r="38" spans="1:15" s="1" customFormat="1" ht="20.100000000000001" customHeight="1" x14ac:dyDescent="0.25">
      <c r="A38" s="4"/>
      <c r="B38" s="2" t="s">
        <v>50</v>
      </c>
      <c r="C38" s="3"/>
      <c r="D38" s="4"/>
      <c r="E38" s="4"/>
      <c r="F38" s="4"/>
      <c r="G38" s="4"/>
      <c r="H38" s="9"/>
      <c r="I38" s="13"/>
      <c r="J38" s="14"/>
      <c r="K38" s="18"/>
      <c r="L38" s="9">
        <v>28</v>
      </c>
      <c r="M38" s="9"/>
      <c r="N38" s="19"/>
      <c r="O38" s="8" t="str">
        <f>IF('Score calculations'!K30&gt;0, 'Score calculations'!K30, "")</f>
        <v/>
      </c>
    </row>
    <row r="39" spans="1:15" s="1" customFormat="1" ht="20.100000000000001" customHeight="1" x14ac:dyDescent="0.25">
      <c r="A39" s="4"/>
      <c r="B39" s="2" t="s">
        <v>50</v>
      </c>
      <c r="C39" s="3"/>
      <c r="D39" s="4"/>
      <c r="E39" s="4"/>
      <c r="F39" s="4"/>
      <c r="G39" s="4"/>
      <c r="H39" s="9"/>
      <c r="I39" s="13"/>
      <c r="J39" s="14"/>
      <c r="K39" s="18"/>
      <c r="L39" s="9">
        <v>29</v>
      </c>
      <c r="M39" s="9"/>
      <c r="N39" s="19"/>
      <c r="O39" s="8" t="str">
        <f>IF('Score calculations'!K31&gt;0, 'Score calculations'!K31, "")</f>
        <v/>
      </c>
    </row>
    <row r="40" spans="1:15" s="1" customFormat="1" ht="20.100000000000001" customHeight="1" x14ac:dyDescent="0.25">
      <c r="A40" s="4"/>
      <c r="B40" s="2" t="s">
        <v>50</v>
      </c>
      <c r="C40" s="3"/>
      <c r="D40" s="4"/>
      <c r="E40" s="4"/>
      <c r="F40" s="4"/>
      <c r="G40" s="4"/>
      <c r="H40" s="9"/>
      <c r="I40" s="13"/>
      <c r="J40" s="14"/>
      <c r="K40" s="18"/>
      <c r="L40" s="9">
        <v>30</v>
      </c>
      <c r="M40" s="9"/>
      <c r="N40" s="19"/>
      <c r="O40" s="8" t="str">
        <f>IF('Score calculations'!K32&gt;0, 'Score calculations'!K32, "")</f>
        <v/>
      </c>
    </row>
    <row r="41" spans="1:15" s="1" customFormat="1" ht="20.100000000000001" customHeight="1" x14ac:dyDescent="0.25">
      <c r="A41" s="4"/>
      <c r="B41" s="2" t="s">
        <v>50</v>
      </c>
      <c r="C41" s="3"/>
      <c r="D41" s="4"/>
      <c r="E41" s="4"/>
      <c r="F41" s="4"/>
      <c r="G41" s="4"/>
      <c r="H41" s="9"/>
      <c r="I41" s="13"/>
      <c r="J41" s="14"/>
      <c r="K41" s="18"/>
      <c r="L41" s="9">
        <v>31</v>
      </c>
      <c r="M41" s="9"/>
      <c r="N41" s="19"/>
      <c r="O41" s="8" t="str">
        <f>IF('Score calculations'!K33&gt;0, 'Score calculations'!K33, "")</f>
        <v/>
      </c>
    </row>
    <row r="42" spans="1:15" s="1" customFormat="1" ht="20.100000000000001" customHeight="1" x14ac:dyDescent="0.25">
      <c r="A42" s="4"/>
      <c r="B42" s="2" t="s">
        <v>50</v>
      </c>
      <c r="C42" s="3"/>
      <c r="D42" s="4"/>
      <c r="E42" s="4"/>
      <c r="F42" s="4"/>
      <c r="G42" s="4"/>
      <c r="H42" s="9"/>
      <c r="I42" s="13"/>
      <c r="J42" s="14"/>
      <c r="K42" s="18"/>
      <c r="L42" s="9">
        <v>32</v>
      </c>
      <c r="M42" s="9"/>
      <c r="N42" s="19"/>
      <c r="O42" s="8" t="str">
        <f>IF('Score calculations'!K34&gt;0, 'Score calculations'!K34, "")</f>
        <v/>
      </c>
    </row>
    <row r="43" spans="1:15" s="1" customFormat="1" ht="20.100000000000001" customHeight="1" x14ac:dyDescent="0.25">
      <c r="A43" s="4"/>
      <c r="B43" s="2" t="s">
        <v>50</v>
      </c>
      <c r="C43" s="3"/>
      <c r="D43" s="4"/>
      <c r="E43" s="4"/>
      <c r="F43" s="4"/>
      <c r="G43" s="4"/>
      <c r="H43" s="9"/>
      <c r="I43" s="13"/>
      <c r="J43" s="14"/>
      <c r="K43" s="18"/>
      <c r="L43" s="9">
        <v>33</v>
      </c>
      <c r="M43" s="9"/>
      <c r="N43" s="19"/>
      <c r="O43" s="8" t="str">
        <f>IF('Score calculations'!K35&gt;0, 'Score calculations'!K35, "")</f>
        <v/>
      </c>
    </row>
    <row r="44" spans="1:15" s="1" customFormat="1" ht="20.100000000000001" customHeight="1" x14ac:dyDescent="0.25">
      <c r="A44" s="4"/>
      <c r="B44" s="2" t="s">
        <v>50</v>
      </c>
      <c r="C44" s="3"/>
      <c r="D44" s="4"/>
      <c r="E44" s="4"/>
      <c r="F44" s="4"/>
      <c r="G44" s="4"/>
      <c r="H44" s="9"/>
      <c r="I44" s="13"/>
      <c r="J44" s="14"/>
      <c r="K44" s="18"/>
      <c r="L44" s="9">
        <v>34</v>
      </c>
      <c r="M44" s="9"/>
      <c r="N44" s="19"/>
      <c r="O44" s="8" t="str">
        <f>IF('Score calculations'!K36&gt;0, 'Score calculations'!K36, "")</f>
        <v/>
      </c>
    </row>
    <row r="45" spans="1:15" s="1" customFormat="1" ht="20.100000000000001" customHeight="1" x14ac:dyDescent="0.25">
      <c r="A45" s="4"/>
      <c r="B45" s="2" t="s">
        <v>50</v>
      </c>
      <c r="C45" s="3"/>
      <c r="D45" s="4"/>
      <c r="E45" s="4"/>
      <c r="F45" s="4"/>
      <c r="G45" s="4"/>
      <c r="H45" s="9"/>
      <c r="I45" s="13"/>
      <c r="J45" s="14"/>
      <c r="K45" s="18"/>
      <c r="L45" s="9">
        <v>35</v>
      </c>
      <c r="M45" s="9"/>
      <c r="N45" s="19"/>
      <c r="O45" s="8" t="str">
        <f>IF('Score calculations'!K37&gt;0, 'Score calculations'!K37, "")</f>
        <v/>
      </c>
    </row>
    <row r="46" spans="1:15" s="1" customFormat="1" ht="20.100000000000001" customHeight="1" x14ac:dyDescent="0.25">
      <c r="A46" s="4"/>
      <c r="B46" s="2" t="s">
        <v>50</v>
      </c>
      <c r="C46" s="3"/>
      <c r="D46" s="4"/>
      <c r="E46" s="4"/>
      <c r="F46" s="4"/>
      <c r="G46" s="4"/>
      <c r="H46" s="9"/>
      <c r="I46" s="13"/>
      <c r="J46" s="14"/>
      <c r="K46" s="18"/>
      <c r="L46" s="9">
        <v>36</v>
      </c>
      <c r="M46" s="9"/>
      <c r="N46" s="19"/>
      <c r="O46" s="8" t="str">
        <f>IF('Score calculations'!K38&gt;0, 'Score calculations'!K38, "")</f>
        <v/>
      </c>
    </row>
    <row r="47" spans="1:15" s="1" customFormat="1" ht="20.100000000000001" customHeight="1" x14ac:dyDescent="0.25">
      <c r="A47" s="4"/>
      <c r="B47" s="2" t="s">
        <v>50</v>
      </c>
      <c r="C47" s="3"/>
      <c r="D47" s="4"/>
      <c r="E47" s="4"/>
      <c r="F47" s="4"/>
      <c r="G47" s="4"/>
      <c r="H47" s="9"/>
      <c r="I47" s="13"/>
      <c r="J47" s="14"/>
      <c r="K47" s="18"/>
      <c r="L47" s="9">
        <v>37</v>
      </c>
      <c r="M47" s="9"/>
      <c r="N47" s="19"/>
      <c r="O47" s="8" t="str">
        <f>IF('Score calculations'!K39&gt;0, 'Score calculations'!K39, "")</f>
        <v/>
      </c>
    </row>
    <row r="48" spans="1:15" s="1" customFormat="1" ht="20.100000000000001" customHeight="1" x14ac:dyDescent="0.25">
      <c r="A48" s="4"/>
      <c r="B48" s="2" t="s">
        <v>50</v>
      </c>
      <c r="C48" s="3"/>
      <c r="D48" s="4"/>
      <c r="E48" s="4"/>
      <c r="F48" s="4"/>
      <c r="G48" s="4"/>
      <c r="H48" s="9"/>
      <c r="I48" s="13"/>
      <c r="J48" s="14"/>
      <c r="K48" s="18"/>
      <c r="L48" s="9">
        <v>38</v>
      </c>
      <c r="M48" s="9"/>
      <c r="N48" s="19"/>
      <c r="O48" s="8" t="str">
        <f>IF('Score calculations'!K40&gt;0, 'Score calculations'!K40, "")</f>
        <v/>
      </c>
    </row>
    <row r="49" spans="1:15" s="1" customFormat="1" ht="20.100000000000001" customHeight="1" x14ac:dyDescent="0.25">
      <c r="A49" s="4"/>
      <c r="B49" s="2" t="s">
        <v>50</v>
      </c>
      <c r="C49" s="3"/>
      <c r="D49" s="4"/>
      <c r="E49" s="4"/>
      <c r="F49" s="4"/>
      <c r="G49" s="4"/>
      <c r="H49" s="9"/>
      <c r="I49" s="13"/>
      <c r="J49" s="14"/>
      <c r="K49" s="18"/>
      <c r="L49" s="9">
        <v>39</v>
      </c>
      <c r="M49" s="9"/>
      <c r="N49" s="19"/>
      <c r="O49" s="8" t="str">
        <f>IF('Score calculations'!K41&gt;0, 'Score calculations'!K41, "")</f>
        <v/>
      </c>
    </row>
    <row r="50" spans="1:15" s="1" customFormat="1" ht="20.100000000000001" customHeight="1" x14ac:dyDescent="0.25">
      <c r="A50" s="4"/>
      <c r="B50" s="2" t="s">
        <v>50</v>
      </c>
      <c r="C50" s="3"/>
      <c r="D50" s="4"/>
      <c r="E50" s="4"/>
      <c r="F50" s="4"/>
      <c r="G50" s="4"/>
      <c r="H50" s="9"/>
      <c r="I50" s="13"/>
      <c r="J50" s="14"/>
      <c r="K50" s="18"/>
      <c r="L50" s="9">
        <v>40</v>
      </c>
      <c r="M50" s="9"/>
      <c r="N50" s="19"/>
      <c r="O50" s="8" t="str">
        <f>IF('Score calculations'!K42&gt;0, 'Score calculations'!K42, "")</f>
        <v/>
      </c>
    </row>
    <row r="51" spans="1:15" s="1" customFormat="1" ht="20.100000000000001" customHeight="1" x14ac:dyDescent="0.25">
      <c r="A51" s="4"/>
      <c r="B51" s="2" t="s">
        <v>50</v>
      </c>
      <c r="C51" s="3"/>
      <c r="D51" s="4"/>
      <c r="E51" s="4"/>
      <c r="F51" s="4"/>
      <c r="G51" s="4"/>
      <c r="H51" s="9"/>
      <c r="I51" s="13"/>
      <c r="J51" s="14"/>
      <c r="K51" s="18"/>
      <c r="L51" s="9">
        <v>41</v>
      </c>
      <c r="M51" s="9"/>
      <c r="N51" s="19"/>
      <c r="O51" s="8" t="str">
        <f>IF('Score calculations'!K43&gt;0, 'Score calculations'!K43, "")</f>
        <v/>
      </c>
    </row>
    <row r="52" spans="1:15" s="1" customFormat="1" ht="20.100000000000001" customHeight="1" x14ac:dyDescent="0.25">
      <c r="A52" s="4"/>
      <c r="B52" s="2" t="s">
        <v>50</v>
      </c>
      <c r="C52" s="3"/>
      <c r="D52" s="4"/>
      <c r="E52" s="4"/>
      <c r="F52" s="4"/>
      <c r="G52" s="4"/>
      <c r="H52" s="9"/>
      <c r="I52" s="13"/>
      <c r="J52" s="14"/>
      <c r="K52" s="18"/>
      <c r="L52" s="9">
        <v>42</v>
      </c>
      <c r="M52" s="9"/>
      <c r="N52" s="19"/>
      <c r="O52" s="8" t="str">
        <f>IF('Score calculations'!K44&gt;0, 'Score calculations'!K44, "")</f>
        <v/>
      </c>
    </row>
    <row r="53" spans="1:15" s="1" customFormat="1" ht="20.100000000000001" customHeight="1" x14ac:dyDescent="0.25">
      <c r="A53" s="4"/>
      <c r="B53" s="2" t="s">
        <v>50</v>
      </c>
      <c r="C53" s="3"/>
      <c r="D53" s="4"/>
      <c r="E53" s="4"/>
      <c r="F53" s="4"/>
      <c r="G53" s="4"/>
      <c r="H53" s="9"/>
      <c r="I53" s="13"/>
      <c r="J53" s="14"/>
      <c r="K53" s="18"/>
      <c r="L53" s="9">
        <v>43</v>
      </c>
      <c r="M53" s="9"/>
      <c r="N53" s="19"/>
      <c r="O53" s="8" t="str">
        <f>IF('Score calculations'!K45&gt;0, 'Score calculations'!K45, "")</f>
        <v/>
      </c>
    </row>
    <row r="54" spans="1:15" s="1" customFormat="1" ht="20.100000000000001" customHeight="1" x14ac:dyDescent="0.25">
      <c r="A54" s="4"/>
      <c r="B54" s="2" t="s">
        <v>50</v>
      </c>
      <c r="C54" s="3"/>
      <c r="D54" s="4"/>
      <c r="E54" s="4"/>
      <c r="F54" s="4"/>
      <c r="G54" s="4"/>
      <c r="H54" s="9"/>
      <c r="I54" s="13"/>
      <c r="J54" s="14"/>
      <c r="K54" s="18"/>
      <c r="L54" s="9">
        <v>44</v>
      </c>
      <c r="M54" s="9"/>
      <c r="N54" s="19"/>
      <c r="O54" s="8" t="str">
        <f>IF('Score calculations'!K46&gt;0, 'Score calculations'!K46, "")</f>
        <v/>
      </c>
    </row>
    <row r="55" spans="1:15" s="1" customFormat="1" ht="20.100000000000001" customHeight="1" x14ac:dyDescent="0.25">
      <c r="A55" s="4"/>
      <c r="B55" s="2" t="s">
        <v>50</v>
      </c>
      <c r="C55" s="3"/>
      <c r="D55" s="4"/>
      <c r="E55" s="4"/>
      <c r="F55" s="4"/>
      <c r="G55" s="4"/>
      <c r="H55" s="9"/>
      <c r="I55" s="13"/>
      <c r="J55" s="14"/>
      <c r="K55" s="18"/>
      <c r="L55" s="9">
        <v>45</v>
      </c>
      <c r="M55" s="9"/>
      <c r="N55" s="19"/>
      <c r="O55" s="8" t="str">
        <f>IF('Score calculations'!K47&gt;0, 'Score calculations'!K47, "")</f>
        <v/>
      </c>
    </row>
    <row r="56" spans="1:15" s="1" customFormat="1" ht="20.100000000000001" customHeight="1" x14ac:dyDescent="0.25">
      <c r="A56" s="4"/>
      <c r="B56" s="2" t="s">
        <v>50</v>
      </c>
      <c r="C56" s="3"/>
      <c r="D56" s="4"/>
      <c r="E56" s="4"/>
      <c r="F56" s="4"/>
      <c r="G56" s="4"/>
      <c r="H56" s="9"/>
      <c r="I56" s="13"/>
      <c r="J56" s="14"/>
      <c r="K56" s="18"/>
      <c r="L56" s="9">
        <v>46</v>
      </c>
      <c r="M56" s="9"/>
      <c r="N56" s="19"/>
      <c r="O56" s="8" t="str">
        <f>IF('Score calculations'!K48&gt;0, 'Score calculations'!K48, "")</f>
        <v/>
      </c>
    </row>
    <row r="57" spans="1:15" s="1" customFormat="1" ht="20.100000000000001" customHeight="1" x14ac:dyDescent="0.25">
      <c r="A57" s="4"/>
      <c r="B57" s="2" t="s">
        <v>50</v>
      </c>
      <c r="C57" s="3"/>
      <c r="D57" s="4"/>
      <c r="E57" s="4"/>
      <c r="F57" s="4"/>
      <c r="G57" s="4"/>
      <c r="H57" s="9"/>
      <c r="I57" s="13"/>
      <c r="J57" s="14"/>
      <c r="K57" s="18"/>
      <c r="L57" s="9">
        <v>47</v>
      </c>
      <c r="M57" s="9"/>
      <c r="N57" s="19"/>
      <c r="O57" s="8" t="str">
        <f>IF('Score calculations'!K49&gt;0, 'Score calculations'!K49, "")</f>
        <v/>
      </c>
    </row>
    <row r="58" spans="1:15" s="1" customFormat="1" ht="20.100000000000001" customHeight="1" x14ac:dyDescent="0.25">
      <c r="A58" s="4"/>
      <c r="B58" s="2" t="s">
        <v>50</v>
      </c>
      <c r="C58" s="3"/>
      <c r="D58" s="4"/>
      <c r="E58" s="4"/>
      <c r="F58" s="4"/>
      <c r="G58" s="4"/>
      <c r="H58" s="9"/>
      <c r="I58" s="13"/>
      <c r="J58" s="14"/>
      <c r="K58" s="18"/>
      <c r="L58" s="9">
        <v>48</v>
      </c>
      <c r="M58" s="9"/>
      <c r="N58" s="19"/>
      <c r="O58" s="8" t="str">
        <f>IF('Score calculations'!K50&gt;0, 'Score calculations'!K50, "")</f>
        <v/>
      </c>
    </row>
    <row r="59" spans="1:15" s="1" customFormat="1" ht="20.100000000000001" customHeight="1" x14ac:dyDescent="0.25">
      <c r="A59" s="4"/>
      <c r="B59" s="2" t="s">
        <v>50</v>
      </c>
      <c r="C59" s="3"/>
      <c r="D59" s="4"/>
      <c r="E59" s="4"/>
      <c r="F59" s="4"/>
      <c r="G59" s="4"/>
      <c r="H59" s="9"/>
      <c r="I59" s="13"/>
      <c r="J59" s="14"/>
      <c r="K59" s="18"/>
      <c r="L59" s="9">
        <v>49</v>
      </c>
      <c r="M59" s="9"/>
      <c r="N59" s="19"/>
      <c r="O59" s="8" t="str">
        <f>IF('Score calculations'!K51&gt;0, 'Score calculations'!K51, "")</f>
        <v/>
      </c>
    </row>
    <row r="60" spans="1:15" s="1" customFormat="1" ht="20.100000000000001" customHeight="1" x14ac:dyDescent="0.25">
      <c r="A60" s="4"/>
      <c r="B60" s="2" t="s">
        <v>50</v>
      </c>
      <c r="C60" s="3"/>
      <c r="D60" s="4"/>
      <c r="E60" s="4"/>
      <c r="F60" s="4"/>
      <c r="G60" s="4"/>
      <c r="H60" s="9"/>
      <c r="I60" s="13"/>
      <c r="J60" s="14"/>
      <c r="K60" s="18"/>
      <c r="L60" s="9">
        <v>50</v>
      </c>
      <c r="M60" s="9"/>
      <c r="N60" s="19"/>
      <c r="O60" s="8" t="str">
        <f>IF('Score calculations'!K52&gt;0, 'Score calculations'!K52, "")</f>
        <v/>
      </c>
    </row>
    <row r="61" spans="1:15" s="1" customFormat="1" ht="20.100000000000001" customHeight="1" x14ac:dyDescent="0.25">
      <c r="A61" s="4"/>
      <c r="B61" s="2" t="s">
        <v>50</v>
      </c>
      <c r="C61" s="3"/>
      <c r="D61" s="4"/>
      <c r="E61" s="4"/>
      <c r="F61" s="4"/>
      <c r="G61" s="4"/>
      <c r="H61" s="9"/>
      <c r="I61" s="13"/>
      <c r="J61" s="14"/>
      <c r="K61" s="18"/>
      <c r="L61" s="9">
        <v>51</v>
      </c>
      <c r="M61" s="9"/>
      <c r="N61" s="19"/>
      <c r="O61" s="8" t="str">
        <f>IF('Score calculations'!K53&gt;0, 'Score calculations'!K53, "")</f>
        <v/>
      </c>
    </row>
    <row r="62" spans="1:15" s="1" customFormat="1" ht="20.100000000000001" customHeight="1" x14ac:dyDescent="0.25">
      <c r="A62" s="4"/>
      <c r="B62" s="2" t="s">
        <v>50</v>
      </c>
      <c r="C62" s="3"/>
      <c r="D62" s="4"/>
      <c r="E62" s="4"/>
      <c r="F62" s="4"/>
      <c r="G62" s="4"/>
      <c r="H62" s="9"/>
      <c r="I62" s="13"/>
      <c r="J62" s="14"/>
      <c r="K62" s="18"/>
      <c r="L62" s="9">
        <v>52</v>
      </c>
      <c r="M62" s="9"/>
      <c r="N62" s="19"/>
      <c r="O62" s="8" t="str">
        <f>IF('Score calculations'!K54&gt;0, 'Score calculations'!K54, "")</f>
        <v/>
      </c>
    </row>
    <row r="63" spans="1:15" s="1" customFormat="1" ht="20.100000000000001" customHeight="1" x14ac:dyDescent="0.25">
      <c r="A63" s="4"/>
      <c r="B63" s="2" t="s">
        <v>50</v>
      </c>
      <c r="C63" s="3"/>
      <c r="D63" s="4"/>
      <c r="E63" s="4"/>
      <c r="F63" s="4"/>
      <c r="G63" s="4"/>
      <c r="H63" s="9"/>
      <c r="I63" s="13"/>
      <c r="J63" s="14"/>
      <c r="K63" s="18"/>
      <c r="L63" s="9">
        <v>53</v>
      </c>
      <c r="M63" s="9"/>
      <c r="N63" s="19"/>
      <c r="O63" s="8" t="str">
        <f>IF('Score calculations'!K55&gt;0, 'Score calculations'!K55, "")</f>
        <v/>
      </c>
    </row>
    <row r="64" spans="1:15" s="1" customFormat="1" ht="20.100000000000001" customHeight="1" x14ac:dyDescent="0.25">
      <c r="A64" s="4"/>
      <c r="B64" s="2" t="s">
        <v>50</v>
      </c>
      <c r="C64" s="3"/>
      <c r="D64" s="4"/>
      <c r="E64" s="4"/>
      <c r="F64" s="4"/>
      <c r="G64" s="4"/>
      <c r="H64" s="9"/>
      <c r="I64" s="13"/>
      <c r="J64" s="14"/>
      <c r="K64" s="18"/>
      <c r="L64" s="9">
        <v>54</v>
      </c>
      <c r="M64" s="9"/>
      <c r="N64" s="19"/>
      <c r="O64" s="8" t="str">
        <f>IF('Score calculations'!K56&gt;0, 'Score calculations'!K56, "")</f>
        <v/>
      </c>
    </row>
    <row r="65" spans="1:15" s="1" customFormat="1" ht="20.100000000000001" customHeight="1" x14ac:dyDescent="0.25">
      <c r="A65" s="4"/>
      <c r="B65" s="2" t="s">
        <v>50</v>
      </c>
      <c r="C65" s="3"/>
      <c r="D65" s="4"/>
      <c r="E65" s="4"/>
      <c r="F65" s="4"/>
      <c r="G65" s="4"/>
      <c r="H65" s="9"/>
      <c r="I65" s="13"/>
      <c r="J65" s="14"/>
      <c r="K65" s="18"/>
      <c r="L65" s="9">
        <v>55</v>
      </c>
      <c r="M65" s="9"/>
      <c r="N65" s="19"/>
      <c r="O65" s="8" t="str">
        <f>IF('Score calculations'!K57&gt;0, 'Score calculations'!K57, "")</f>
        <v/>
      </c>
    </row>
    <row r="66" spans="1:15" s="1" customFormat="1" ht="20.100000000000001" customHeight="1" x14ac:dyDescent="0.25">
      <c r="A66" s="4"/>
      <c r="B66" s="2" t="s">
        <v>50</v>
      </c>
      <c r="C66" s="3"/>
      <c r="D66" s="4"/>
      <c r="E66" s="4"/>
      <c r="F66" s="4"/>
      <c r="G66" s="4"/>
      <c r="H66" s="9"/>
      <c r="I66" s="13"/>
      <c r="J66" s="14"/>
      <c r="K66" s="18"/>
      <c r="L66" s="9">
        <v>56</v>
      </c>
      <c r="M66" s="9"/>
      <c r="N66" s="19"/>
      <c r="O66" s="8" t="str">
        <f>IF('Score calculations'!K58&gt;0, 'Score calculations'!K58, "")</f>
        <v/>
      </c>
    </row>
    <row r="67" spans="1:15" s="1" customFormat="1" ht="20.100000000000001" customHeight="1" x14ac:dyDescent="0.25">
      <c r="A67" s="4"/>
      <c r="B67" s="2" t="s">
        <v>50</v>
      </c>
      <c r="C67" s="3"/>
      <c r="D67" s="4"/>
      <c r="E67" s="4"/>
      <c r="F67" s="4"/>
      <c r="G67" s="4"/>
      <c r="H67" s="9"/>
      <c r="I67" s="13"/>
      <c r="J67" s="14"/>
      <c r="K67" s="18"/>
      <c r="L67" s="9">
        <v>57</v>
      </c>
      <c r="M67" s="9"/>
      <c r="N67" s="19"/>
      <c r="O67" s="8" t="str">
        <f>IF('Score calculations'!K59&gt;0, 'Score calculations'!K59, "")</f>
        <v/>
      </c>
    </row>
    <row r="68" spans="1:15" s="1" customFormat="1" ht="20.100000000000001" customHeight="1" x14ac:dyDescent="0.25">
      <c r="A68" s="4"/>
      <c r="B68" s="2" t="s">
        <v>50</v>
      </c>
      <c r="C68" s="3"/>
      <c r="D68" s="4"/>
      <c r="E68" s="4"/>
      <c r="F68" s="4"/>
      <c r="G68" s="4"/>
      <c r="H68" s="9"/>
      <c r="I68" s="13"/>
      <c r="J68" s="14"/>
      <c r="K68" s="18"/>
      <c r="L68" s="9">
        <v>58</v>
      </c>
      <c r="M68" s="9"/>
      <c r="N68" s="19"/>
      <c r="O68" s="8" t="str">
        <f>IF('Score calculations'!K60&gt;0, 'Score calculations'!K60, "")</f>
        <v/>
      </c>
    </row>
    <row r="69" spans="1:15" s="1" customFormat="1" ht="20.100000000000001" customHeight="1" x14ac:dyDescent="0.25">
      <c r="A69" s="4"/>
      <c r="B69" s="2" t="s">
        <v>50</v>
      </c>
      <c r="C69" s="3"/>
      <c r="D69" s="4"/>
      <c r="E69" s="4"/>
      <c r="F69" s="4"/>
      <c r="G69" s="4"/>
      <c r="H69" s="9"/>
      <c r="I69" s="13"/>
      <c r="J69" s="14"/>
      <c r="K69" s="18"/>
      <c r="L69" s="9">
        <v>59</v>
      </c>
      <c r="M69" s="9"/>
      <c r="N69" s="19"/>
      <c r="O69" s="8" t="str">
        <f>IF('Score calculations'!K61&gt;0, 'Score calculations'!K61, "")</f>
        <v/>
      </c>
    </row>
    <row r="70" spans="1:15" s="1" customFormat="1" ht="20.100000000000001" customHeight="1" x14ac:dyDescent="0.25">
      <c r="A70" s="4"/>
      <c r="B70" s="2" t="s">
        <v>50</v>
      </c>
      <c r="C70" s="3"/>
      <c r="D70" s="4"/>
      <c r="E70" s="4"/>
      <c r="F70" s="4"/>
      <c r="G70" s="4"/>
      <c r="H70" s="9"/>
      <c r="I70" s="13"/>
      <c r="J70" s="14"/>
      <c r="K70" s="18"/>
      <c r="L70" s="9">
        <v>60</v>
      </c>
      <c r="M70" s="9"/>
      <c r="N70" s="19"/>
      <c r="O70" s="8" t="str">
        <f>IF('Score calculations'!K62&gt;0, 'Score calculations'!K62, "")</f>
        <v/>
      </c>
    </row>
    <row r="71" spans="1:15" s="1" customFormat="1" ht="20.100000000000001" customHeight="1" x14ac:dyDescent="0.25">
      <c r="A71" s="4"/>
      <c r="B71" s="2" t="s">
        <v>50</v>
      </c>
      <c r="C71" s="3"/>
      <c r="D71" s="4"/>
      <c r="E71" s="4"/>
      <c r="F71" s="4"/>
      <c r="G71" s="4"/>
      <c r="H71" s="9"/>
      <c r="I71" s="13"/>
      <c r="J71" s="14"/>
      <c r="K71" s="18"/>
      <c r="L71" s="9">
        <v>61</v>
      </c>
      <c r="M71" s="9"/>
      <c r="N71" s="19"/>
      <c r="O71" s="8" t="str">
        <f>IF('Score calculations'!K63&gt;0, 'Score calculations'!K63, "")</f>
        <v/>
      </c>
    </row>
    <row r="72" spans="1:15" s="1" customFormat="1" ht="20.100000000000001" customHeight="1" x14ac:dyDescent="0.25">
      <c r="A72" s="4"/>
      <c r="B72" s="2" t="s">
        <v>50</v>
      </c>
      <c r="C72" s="3"/>
      <c r="D72" s="4"/>
      <c r="E72" s="4"/>
      <c r="F72" s="4"/>
      <c r="G72" s="4"/>
      <c r="H72" s="9"/>
      <c r="I72" s="13"/>
      <c r="J72" s="14"/>
      <c r="K72" s="18"/>
      <c r="L72" s="9">
        <v>62</v>
      </c>
      <c r="M72" s="9"/>
      <c r="N72" s="19"/>
      <c r="O72" s="8" t="str">
        <f>IF('Score calculations'!K64&gt;0, 'Score calculations'!K64, "")</f>
        <v/>
      </c>
    </row>
    <row r="73" spans="1:15" s="1" customFormat="1" ht="20.100000000000001" customHeight="1" x14ac:dyDescent="0.25">
      <c r="A73" s="4"/>
      <c r="B73" s="2" t="s">
        <v>50</v>
      </c>
      <c r="C73" s="3"/>
      <c r="D73" s="4"/>
      <c r="E73" s="4"/>
      <c r="F73" s="4"/>
      <c r="G73" s="4"/>
      <c r="H73" s="9"/>
      <c r="I73" s="13"/>
      <c r="J73" s="14"/>
      <c r="K73" s="18"/>
      <c r="L73" s="9">
        <v>63</v>
      </c>
      <c r="M73" s="9"/>
      <c r="N73" s="19"/>
      <c r="O73" s="8" t="str">
        <f>IF('Score calculations'!K65&gt;0, 'Score calculations'!K65, "")</f>
        <v/>
      </c>
    </row>
    <row r="74" spans="1:15" s="1" customFormat="1" ht="20.100000000000001" customHeight="1" x14ac:dyDescent="0.25">
      <c r="A74" s="4"/>
      <c r="B74" s="2" t="s">
        <v>50</v>
      </c>
      <c r="C74" s="3"/>
      <c r="D74" s="4"/>
      <c r="E74" s="4"/>
      <c r="F74" s="4"/>
      <c r="G74" s="4"/>
      <c r="H74" s="9"/>
      <c r="I74" s="13"/>
      <c r="J74" s="14"/>
      <c r="K74" s="18"/>
      <c r="L74" s="9">
        <v>64</v>
      </c>
      <c r="M74" s="9"/>
      <c r="N74" s="19"/>
      <c r="O74" s="8" t="str">
        <f>IF('Score calculations'!K66&gt;0, 'Score calculations'!K66, "")</f>
        <v/>
      </c>
    </row>
    <row r="75" spans="1:15" s="1" customFormat="1" ht="20.100000000000001" customHeight="1" x14ac:dyDescent="0.25">
      <c r="A75" s="4"/>
      <c r="B75" s="2" t="s">
        <v>50</v>
      </c>
      <c r="C75" s="3"/>
      <c r="D75" s="4"/>
      <c r="E75" s="4"/>
      <c r="F75" s="4"/>
      <c r="G75" s="4"/>
      <c r="H75" s="9"/>
      <c r="I75" s="13"/>
      <c r="J75" s="14"/>
      <c r="K75" s="18"/>
      <c r="L75" s="9">
        <v>65</v>
      </c>
      <c r="M75" s="9"/>
      <c r="N75" s="19"/>
      <c r="O75" s="8" t="str">
        <f>IF('Score calculations'!K67&gt;0, 'Score calculations'!K67, "")</f>
        <v/>
      </c>
    </row>
    <row r="76" spans="1:15" s="1" customFormat="1" ht="20.100000000000001" customHeight="1" x14ac:dyDescent="0.25">
      <c r="A76" s="4"/>
      <c r="B76" s="2" t="s">
        <v>50</v>
      </c>
      <c r="C76" s="3"/>
      <c r="D76" s="4"/>
      <c r="E76" s="4"/>
      <c r="F76" s="4"/>
      <c r="G76" s="4"/>
      <c r="H76" s="9"/>
      <c r="I76" s="13"/>
      <c r="J76" s="14"/>
      <c r="K76" s="18"/>
      <c r="L76" s="9">
        <v>66</v>
      </c>
      <c r="M76" s="9"/>
      <c r="N76" s="19"/>
      <c r="O76" s="8" t="str">
        <f>IF('Score calculations'!K68&gt;0, 'Score calculations'!K68, "")</f>
        <v/>
      </c>
    </row>
    <row r="77" spans="1:15" s="1" customFormat="1" ht="20.100000000000001" customHeight="1" x14ac:dyDescent="0.25">
      <c r="A77" s="4"/>
      <c r="B77" s="2" t="s">
        <v>50</v>
      </c>
      <c r="C77" s="3"/>
      <c r="D77" s="4"/>
      <c r="E77" s="4"/>
      <c r="F77" s="4"/>
      <c r="G77" s="4"/>
      <c r="H77" s="9"/>
      <c r="I77" s="13"/>
      <c r="J77" s="14"/>
      <c r="K77" s="18"/>
      <c r="L77" s="9">
        <v>67</v>
      </c>
      <c r="M77" s="9"/>
      <c r="N77" s="19"/>
      <c r="O77" s="8" t="str">
        <f>IF('Score calculations'!K69&gt;0, 'Score calculations'!K69, "")</f>
        <v/>
      </c>
    </row>
    <row r="78" spans="1:15" s="1" customFormat="1" ht="20.100000000000001" customHeight="1" x14ac:dyDescent="0.25">
      <c r="A78" s="4"/>
      <c r="B78" s="2" t="s">
        <v>50</v>
      </c>
      <c r="C78" s="3"/>
      <c r="D78" s="4"/>
      <c r="E78" s="4"/>
      <c r="F78" s="4"/>
      <c r="G78" s="4"/>
      <c r="H78" s="9"/>
      <c r="I78" s="13"/>
      <c r="J78" s="14"/>
      <c r="K78" s="18"/>
      <c r="L78" s="9">
        <v>68</v>
      </c>
      <c r="M78" s="9"/>
      <c r="N78" s="19"/>
      <c r="O78" s="8" t="str">
        <f>IF('Score calculations'!K70&gt;0, 'Score calculations'!K70, "")</f>
        <v/>
      </c>
    </row>
    <row r="79" spans="1:15" s="1" customFormat="1" ht="20.100000000000001" customHeight="1" x14ac:dyDescent="0.25">
      <c r="A79" s="4"/>
      <c r="B79" s="2" t="s">
        <v>50</v>
      </c>
      <c r="C79" s="3"/>
      <c r="D79" s="4"/>
      <c r="E79" s="4"/>
      <c r="F79" s="4"/>
      <c r="G79" s="4"/>
      <c r="H79" s="9"/>
      <c r="I79" s="13"/>
      <c r="J79" s="14"/>
      <c r="K79" s="18"/>
      <c r="L79" s="9">
        <v>69</v>
      </c>
      <c r="M79" s="9"/>
      <c r="N79" s="19"/>
      <c r="O79" s="8" t="str">
        <f>IF('Score calculations'!K71&gt;0, 'Score calculations'!K71, "")</f>
        <v/>
      </c>
    </row>
    <row r="80" spans="1:15" s="1" customFormat="1" ht="20.100000000000001" customHeight="1" x14ac:dyDescent="0.25">
      <c r="A80" s="4"/>
      <c r="B80" s="2" t="s">
        <v>50</v>
      </c>
      <c r="C80" s="3"/>
      <c r="D80" s="4"/>
      <c r="E80" s="4"/>
      <c r="F80" s="4"/>
      <c r="G80" s="4"/>
      <c r="H80" s="9"/>
      <c r="I80" s="13"/>
      <c r="J80" s="14"/>
      <c r="K80" s="18"/>
      <c r="L80" s="9">
        <v>70</v>
      </c>
      <c r="M80" s="9"/>
      <c r="N80" s="19"/>
      <c r="O80" s="8" t="str">
        <f>IF('Score calculations'!K72&gt;0, 'Score calculations'!K72, "")</f>
        <v/>
      </c>
    </row>
    <row r="81" spans="1:15" s="1" customFormat="1" ht="20.100000000000001" customHeight="1" x14ac:dyDescent="0.25">
      <c r="A81" s="4"/>
      <c r="B81" s="2" t="s">
        <v>50</v>
      </c>
      <c r="C81" s="3"/>
      <c r="D81" s="4"/>
      <c r="E81" s="4"/>
      <c r="F81" s="4"/>
      <c r="G81" s="4"/>
      <c r="H81" s="9"/>
      <c r="I81" s="13"/>
      <c r="J81" s="14"/>
      <c r="K81" s="18"/>
      <c r="L81" s="9">
        <v>71</v>
      </c>
      <c r="M81" s="9"/>
      <c r="N81" s="19"/>
      <c r="O81" s="8" t="str">
        <f>IF('Score calculations'!K73&gt;0, 'Score calculations'!K73, "")</f>
        <v/>
      </c>
    </row>
    <row r="82" spans="1:15" s="1" customFormat="1" ht="20.100000000000001" customHeight="1" x14ac:dyDescent="0.25">
      <c r="A82" s="4"/>
      <c r="B82" s="2" t="s">
        <v>50</v>
      </c>
      <c r="C82" s="3"/>
      <c r="D82" s="4"/>
      <c r="E82" s="4"/>
      <c r="F82" s="4"/>
      <c r="G82" s="4"/>
      <c r="H82" s="9"/>
      <c r="I82" s="13"/>
      <c r="J82" s="14"/>
      <c r="K82" s="18"/>
      <c r="L82" s="9">
        <v>72</v>
      </c>
      <c r="M82" s="9"/>
      <c r="N82" s="19"/>
      <c r="O82" s="8" t="str">
        <f>IF('Score calculations'!K74&gt;0, 'Score calculations'!K74, "")</f>
        <v/>
      </c>
    </row>
    <row r="83" spans="1:15" s="1" customFormat="1" ht="20.100000000000001" customHeight="1" x14ac:dyDescent="0.25">
      <c r="A83" s="4"/>
      <c r="B83" s="2" t="s">
        <v>50</v>
      </c>
      <c r="C83" s="3"/>
      <c r="D83" s="4"/>
      <c r="E83" s="4"/>
      <c r="F83" s="4"/>
      <c r="G83" s="4"/>
      <c r="H83" s="9"/>
      <c r="I83" s="13"/>
      <c r="J83" s="14"/>
      <c r="K83" s="18"/>
      <c r="L83" s="9">
        <v>73</v>
      </c>
      <c r="M83" s="9"/>
      <c r="N83" s="19"/>
      <c r="O83" s="8" t="str">
        <f>IF('Score calculations'!K75&gt;0, 'Score calculations'!K75, "")</f>
        <v/>
      </c>
    </row>
    <row r="84" spans="1:15" s="1" customFormat="1" ht="20.100000000000001" customHeight="1" x14ac:dyDescent="0.25">
      <c r="A84" s="4"/>
      <c r="B84" s="2" t="s">
        <v>50</v>
      </c>
      <c r="C84" s="3"/>
      <c r="D84" s="4"/>
      <c r="E84" s="4"/>
      <c r="F84" s="4"/>
      <c r="G84" s="4"/>
      <c r="H84" s="9"/>
      <c r="I84" s="13"/>
      <c r="J84" s="14"/>
      <c r="K84" s="18"/>
      <c r="L84" s="9">
        <v>74</v>
      </c>
      <c r="M84" s="9"/>
      <c r="N84" s="19"/>
      <c r="O84" s="8" t="str">
        <f>IF('Score calculations'!K76&gt;0, 'Score calculations'!K76, "")</f>
        <v/>
      </c>
    </row>
    <row r="85" spans="1:15" s="1" customFormat="1" ht="20.100000000000001" customHeight="1" x14ac:dyDescent="0.25">
      <c r="A85" s="4"/>
      <c r="B85" s="2" t="s">
        <v>50</v>
      </c>
      <c r="C85" s="3"/>
      <c r="D85" s="4"/>
      <c r="E85" s="4"/>
      <c r="F85" s="4"/>
      <c r="G85" s="4"/>
      <c r="H85" s="9"/>
      <c r="I85" s="13"/>
      <c r="J85" s="14"/>
      <c r="K85" s="18"/>
      <c r="L85" s="9">
        <v>75</v>
      </c>
      <c r="M85" s="9"/>
      <c r="N85" s="19"/>
      <c r="O85" s="8" t="str">
        <f>IF('Score calculations'!K77&gt;0, 'Score calculations'!K77, "")</f>
        <v/>
      </c>
    </row>
    <row r="86" spans="1:15" s="1" customFormat="1" ht="20.100000000000001" customHeight="1" x14ac:dyDescent="0.25">
      <c r="A86" s="4"/>
      <c r="B86" s="2" t="s">
        <v>50</v>
      </c>
      <c r="C86" s="3"/>
      <c r="D86" s="4"/>
      <c r="E86" s="4"/>
      <c r="F86" s="4"/>
      <c r="G86" s="4"/>
      <c r="H86" s="9"/>
      <c r="I86" s="13"/>
      <c r="J86" s="14"/>
      <c r="K86" s="18"/>
      <c r="L86" s="9">
        <v>76</v>
      </c>
      <c r="M86" s="9"/>
      <c r="N86" s="19"/>
      <c r="O86" s="8" t="str">
        <f>IF('Score calculations'!K78&gt;0, 'Score calculations'!K78, "")</f>
        <v/>
      </c>
    </row>
    <row r="87" spans="1:15" s="1" customFormat="1" ht="20.100000000000001" customHeight="1" x14ac:dyDescent="0.25">
      <c r="A87" s="4"/>
      <c r="B87" s="2" t="s">
        <v>50</v>
      </c>
      <c r="C87" s="3"/>
      <c r="D87" s="4"/>
      <c r="E87" s="4"/>
      <c r="F87" s="4"/>
      <c r="G87" s="4"/>
      <c r="H87" s="9"/>
      <c r="I87" s="13"/>
      <c r="J87" s="14"/>
      <c r="K87" s="18"/>
      <c r="L87" s="9">
        <v>77</v>
      </c>
      <c r="M87" s="9"/>
      <c r="N87" s="19"/>
      <c r="O87" s="8" t="str">
        <f>IF('Score calculations'!K79&gt;0, 'Score calculations'!K79, "")</f>
        <v/>
      </c>
    </row>
    <row r="88" spans="1:15" s="1" customFormat="1" ht="20.100000000000001" customHeight="1" x14ac:dyDescent="0.25">
      <c r="A88" s="4"/>
      <c r="B88" s="2" t="s">
        <v>50</v>
      </c>
      <c r="C88" s="3"/>
      <c r="D88" s="4"/>
      <c r="E88" s="4"/>
      <c r="F88" s="4"/>
      <c r="G88" s="4"/>
      <c r="H88" s="9"/>
      <c r="I88" s="13"/>
      <c r="J88" s="14"/>
      <c r="K88" s="18"/>
      <c r="L88" s="9">
        <v>78</v>
      </c>
      <c r="M88" s="9"/>
      <c r="N88" s="19"/>
      <c r="O88" s="8" t="str">
        <f>IF('Score calculations'!K80&gt;0, 'Score calculations'!K80, "")</f>
        <v/>
      </c>
    </row>
    <row r="89" spans="1:15" s="1" customFormat="1" ht="20.100000000000001" customHeight="1" x14ac:dyDescent="0.25">
      <c r="A89" s="4"/>
      <c r="B89" s="2" t="s">
        <v>50</v>
      </c>
      <c r="C89" s="3"/>
      <c r="D89" s="4"/>
      <c r="E89" s="4"/>
      <c r="F89" s="4"/>
      <c r="G89" s="4"/>
      <c r="H89" s="9"/>
      <c r="I89" s="13"/>
      <c r="J89" s="14"/>
      <c r="K89" s="18"/>
      <c r="L89" s="9">
        <v>79</v>
      </c>
      <c r="M89" s="9"/>
      <c r="N89" s="19"/>
      <c r="O89" s="8" t="str">
        <f>IF('Score calculations'!K81&gt;0, 'Score calculations'!K81, "")</f>
        <v/>
      </c>
    </row>
    <row r="90" spans="1:15" s="1" customFormat="1" ht="20.100000000000001" customHeight="1" x14ac:dyDescent="0.25">
      <c r="A90" s="4"/>
      <c r="B90" s="2" t="s">
        <v>50</v>
      </c>
      <c r="C90" s="3"/>
      <c r="D90" s="4"/>
      <c r="E90" s="4"/>
      <c r="F90" s="4"/>
      <c r="G90" s="4"/>
      <c r="H90" s="9"/>
      <c r="I90" s="13"/>
      <c r="J90" s="14"/>
      <c r="K90" s="18"/>
      <c r="L90" s="9">
        <v>80</v>
      </c>
      <c r="M90" s="9"/>
      <c r="N90" s="19"/>
      <c r="O90" s="8" t="str">
        <f>IF('Score calculations'!K82&gt;0, 'Score calculations'!K82, "")</f>
        <v/>
      </c>
    </row>
    <row r="91" spans="1:15" s="1" customFormat="1" ht="20.100000000000001" customHeight="1" x14ac:dyDescent="0.25">
      <c r="A91" s="4"/>
      <c r="B91" s="2" t="s">
        <v>50</v>
      </c>
      <c r="C91" s="3"/>
      <c r="D91" s="4"/>
      <c r="E91" s="4"/>
      <c r="F91" s="4"/>
      <c r="G91" s="4"/>
      <c r="H91" s="9"/>
      <c r="I91" s="13"/>
      <c r="J91" s="14"/>
      <c r="K91" s="18"/>
      <c r="L91" s="9">
        <v>81</v>
      </c>
      <c r="M91" s="9"/>
      <c r="N91" s="19"/>
      <c r="O91" s="8" t="str">
        <f>IF('Score calculations'!K83&gt;0, 'Score calculations'!K83, "")</f>
        <v/>
      </c>
    </row>
    <row r="92" spans="1:15" s="1" customFormat="1" ht="20.100000000000001" customHeight="1" x14ac:dyDescent="0.25">
      <c r="A92" s="4"/>
      <c r="B92" s="2" t="s">
        <v>50</v>
      </c>
      <c r="C92" s="3"/>
      <c r="D92" s="4"/>
      <c r="E92" s="4"/>
      <c r="F92" s="4"/>
      <c r="G92" s="4"/>
      <c r="H92" s="9"/>
      <c r="I92" s="13"/>
      <c r="J92" s="14"/>
      <c r="K92" s="18"/>
      <c r="L92" s="9">
        <v>82</v>
      </c>
      <c r="M92" s="9"/>
      <c r="N92" s="19"/>
      <c r="O92" s="8" t="str">
        <f>IF('Score calculations'!K84&gt;0, 'Score calculations'!K84, "")</f>
        <v/>
      </c>
    </row>
    <row r="93" spans="1:15" s="1" customFormat="1" ht="20.100000000000001" customHeight="1" x14ac:dyDescent="0.25">
      <c r="A93" s="4"/>
      <c r="B93" s="2" t="s">
        <v>50</v>
      </c>
      <c r="C93" s="3"/>
      <c r="D93" s="4"/>
      <c r="E93" s="4"/>
      <c r="F93" s="4"/>
      <c r="G93" s="4"/>
      <c r="H93" s="9"/>
      <c r="I93" s="13"/>
      <c r="J93" s="14"/>
      <c r="K93" s="18"/>
      <c r="L93" s="9">
        <v>83</v>
      </c>
      <c r="M93" s="9"/>
      <c r="N93" s="19"/>
      <c r="O93" s="8" t="str">
        <f>IF('Score calculations'!K85&gt;0, 'Score calculations'!K85, "")</f>
        <v/>
      </c>
    </row>
    <row r="94" spans="1:15" s="1" customFormat="1" ht="20.100000000000001" customHeight="1" x14ac:dyDescent="0.25">
      <c r="A94" s="4"/>
      <c r="B94" s="2" t="s">
        <v>50</v>
      </c>
      <c r="C94" s="3"/>
      <c r="D94" s="4"/>
      <c r="E94" s="4"/>
      <c r="F94" s="4"/>
      <c r="G94" s="4"/>
      <c r="H94" s="9"/>
      <c r="I94" s="13"/>
      <c r="J94" s="14"/>
      <c r="K94" s="18"/>
      <c r="L94" s="9">
        <v>84</v>
      </c>
      <c r="M94" s="9"/>
      <c r="N94" s="19"/>
      <c r="O94" s="8" t="str">
        <f>IF('Score calculations'!K86&gt;0, 'Score calculations'!K86, "")</f>
        <v/>
      </c>
    </row>
    <row r="95" spans="1:15" s="1" customFormat="1" ht="20.100000000000001" customHeight="1" x14ac:dyDescent="0.25">
      <c r="A95" s="4"/>
      <c r="B95" s="2" t="s">
        <v>50</v>
      </c>
      <c r="C95" s="3"/>
      <c r="D95" s="4"/>
      <c r="E95" s="4"/>
      <c r="F95" s="4"/>
      <c r="G95" s="4"/>
      <c r="H95" s="9"/>
      <c r="I95" s="13"/>
      <c r="J95" s="14"/>
      <c r="K95" s="18"/>
      <c r="L95" s="9">
        <v>85</v>
      </c>
      <c r="M95" s="9"/>
      <c r="N95" s="19"/>
      <c r="O95" s="8" t="str">
        <f>IF('Score calculations'!K87&gt;0, 'Score calculations'!K87, "")</f>
        <v/>
      </c>
    </row>
    <row r="96" spans="1:15" s="1" customFormat="1" ht="20.100000000000001" customHeight="1" x14ac:dyDescent="0.25">
      <c r="A96" s="4"/>
      <c r="B96" s="2" t="s">
        <v>50</v>
      </c>
      <c r="C96" s="3"/>
      <c r="D96" s="4"/>
      <c r="E96" s="4"/>
      <c r="F96" s="4"/>
      <c r="G96" s="4"/>
      <c r="H96" s="9"/>
      <c r="I96" s="13"/>
      <c r="J96" s="14"/>
      <c r="K96" s="18"/>
      <c r="L96" s="9">
        <v>86</v>
      </c>
      <c r="M96" s="9"/>
      <c r="N96" s="19"/>
      <c r="O96" s="8" t="str">
        <f>IF('Score calculations'!K88&gt;0, 'Score calculations'!K88, "")</f>
        <v/>
      </c>
    </row>
    <row r="97" spans="1:15" s="1" customFormat="1" ht="20.100000000000001" customHeight="1" x14ac:dyDescent="0.25">
      <c r="A97" s="4"/>
      <c r="B97" s="2" t="s">
        <v>50</v>
      </c>
      <c r="C97" s="3"/>
      <c r="D97" s="4"/>
      <c r="E97" s="4"/>
      <c r="F97" s="4"/>
      <c r="G97" s="4"/>
      <c r="H97" s="9"/>
      <c r="I97" s="13"/>
      <c r="J97" s="14"/>
      <c r="K97" s="18"/>
      <c r="L97" s="9">
        <v>87</v>
      </c>
      <c r="M97" s="9"/>
      <c r="N97" s="19"/>
      <c r="O97" s="8" t="str">
        <f>IF('Score calculations'!K89&gt;0, 'Score calculations'!K89, "")</f>
        <v/>
      </c>
    </row>
    <row r="98" spans="1:15" s="1" customFormat="1" ht="20.100000000000001" customHeight="1" x14ac:dyDescent="0.25">
      <c r="A98" s="4"/>
      <c r="B98" s="2" t="s">
        <v>50</v>
      </c>
      <c r="C98" s="3"/>
      <c r="D98" s="4"/>
      <c r="E98" s="4"/>
      <c r="F98" s="4"/>
      <c r="G98" s="4"/>
      <c r="H98" s="9"/>
      <c r="I98" s="13"/>
      <c r="J98" s="14"/>
      <c r="K98" s="18"/>
      <c r="L98" s="9">
        <v>88</v>
      </c>
      <c r="M98" s="9"/>
      <c r="N98" s="19"/>
      <c r="O98" s="8" t="str">
        <f>IF('Score calculations'!K90&gt;0, 'Score calculations'!K90, "")</f>
        <v/>
      </c>
    </row>
    <row r="99" spans="1:15" s="1" customFormat="1" ht="20.100000000000001" customHeight="1" x14ac:dyDescent="0.25">
      <c r="A99" s="4"/>
      <c r="B99" s="2" t="s">
        <v>50</v>
      </c>
      <c r="C99" s="3"/>
      <c r="D99" s="4"/>
      <c r="E99" s="4"/>
      <c r="F99" s="4"/>
      <c r="G99" s="4"/>
      <c r="H99" s="9"/>
      <c r="I99" s="13"/>
      <c r="J99" s="14"/>
      <c r="K99" s="18"/>
      <c r="L99" s="9">
        <v>89</v>
      </c>
      <c r="M99" s="9"/>
      <c r="N99" s="19"/>
      <c r="O99" s="8" t="str">
        <f>IF('Score calculations'!K91&gt;0, 'Score calculations'!K91, "")</f>
        <v/>
      </c>
    </row>
    <row r="100" spans="1:15" s="1" customFormat="1" ht="20.100000000000001" customHeight="1" x14ac:dyDescent="0.25">
      <c r="A100" s="4"/>
      <c r="B100" s="2" t="s">
        <v>50</v>
      </c>
      <c r="C100" s="3"/>
      <c r="D100" s="4"/>
      <c r="E100" s="4"/>
      <c r="F100" s="4"/>
      <c r="G100" s="4"/>
      <c r="H100" s="9"/>
      <c r="I100" s="13"/>
      <c r="J100" s="14"/>
      <c r="K100" s="18"/>
      <c r="L100" s="9">
        <v>90</v>
      </c>
      <c r="M100" s="9"/>
      <c r="N100" s="19"/>
      <c r="O100" s="8" t="str">
        <f>IF('Score calculations'!K92&gt;0, 'Score calculations'!K92, "")</f>
        <v/>
      </c>
    </row>
    <row r="101" spans="1:15" s="1" customFormat="1" ht="20.100000000000001" customHeight="1" x14ac:dyDescent="0.25">
      <c r="A101" s="4"/>
      <c r="B101" s="2" t="s">
        <v>50</v>
      </c>
      <c r="C101" s="3"/>
      <c r="D101" s="4"/>
      <c r="E101" s="4"/>
      <c r="F101" s="4"/>
      <c r="G101" s="4"/>
      <c r="H101" s="9"/>
      <c r="I101" s="13"/>
      <c r="J101" s="14"/>
      <c r="K101" s="18"/>
      <c r="L101" s="9">
        <v>91</v>
      </c>
      <c r="M101" s="9"/>
      <c r="N101" s="19"/>
      <c r="O101" s="8" t="str">
        <f>IF('Score calculations'!K93&gt;0, 'Score calculations'!K93, "")</f>
        <v/>
      </c>
    </row>
    <row r="102" spans="1:15" s="1" customFormat="1" ht="20.100000000000001" customHeight="1" x14ac:dyDescent="0.25">
      <c r="A102" s="4"/>
      <c r="B102" s="2" t="s">
        <v>50</v>
      </c>
      <c r="C102" s="3"/>
      <c r="D102" s="4"/>
      <c r="E102" s="4"/>
      <c r="F102" s="4"/>
      <c r="G102" s="4"/>
      <c r="H102" s="9"/>
      <c r="I102" s="13"/>
      <c r="J102" s="14"/>
      <c r="K102" s="18"/>
      <c r="L102" s="9">
        <v>92</v>
      </c>
      <c r="M102" s="9"/>
      <c r="N102" s="19"/>
      <c r="O102" s="8" t="str">
        <f>IF('Score calculations'!K94&gt;0, 'Score calculations'!K94, "")</f>
        <v/>
      </c>
    </row>
    <row r="103" spans="1:15" s="1" customFormat="1" ht="20.100000000000001" customHeight="1" x14ac:dyDescent="0.25">
      <c r="A103" s="4"/>
      <c r="B103" s="2" t="s">
        <v>50</v>
      </c>
      <c r="C103" s="3"/>
      <c r="D103" s="4"/>
      <c r="E103" s="4"/>
      <c r="F103" s="4"/>
      <c r="G103" s="4"/>
      <c r="H103" s="9"/>
      <c r="I103" s="13"/>
      <c r="J103" s="14"/>
      <c r="K103" s="18"/>
      <c r="L103" s="9">
        <v>93</v>
      </c>
      <c r="M103" s="9"/>
      <c r="N103" s="19"/>
      <c r="O103" s="8" t="str">
        <f>IF('Score calculations'!K95&gt;0, 'Score calculations'!K95, "")</f>
        <v/>
      </c>
    </row>
    <row r="104" spans="1:15" s="1" customFormat="1" ht="20.100000000000001" customHeight="1" x14ac:dyDescent="0.25">
      <c r="A104" s="4"/>
      <c r="B104" s="2" t="s">
        <v>50</v>
      </c>
      <c r="C104" s="3"/>
      <c r="D104" s="4"/>
      <c r="E104" s="4"/>
      <c r="F104" s="4"/>
      <c r="G104" s="4"/>
      <c r="H104" s="9"/>
      <c r="I104" s="13"/>
      <c r="J104" s="14"/>
      <c r="K104" s="18"/>
      <c r="L104" s="9">
        <v>94</v>
      </c>
      <c r="M104" s="9"/>
      <c r="N104" s="19"/>
      <c r="O104" s="8" t="str">
        <f>IF('Score calculations'!K96&gt;0, 'Score calculations'!K96, "")</f>
        <v/>
      </c>
    </row>
    <row r="105" spans="1:15" s="1" customFormat="1" ht="20.100000000000001" customHeight="1" x14ac:dyDescent="0.25">
      <c r="A105" s="4"/>
      <c r="B105" s="2" t="s">
        <v>50</v>
      </c>
      <c r="C105" s="3"/>
      <c r="D105" s="4"/>
      <c r="E105" s="4"/>
      <c r="F105" s="4"/>
      <c r="G105" s="4"/>
      <c r="H105" s="9"/>
      <c r="I105" s="13"/>
      <c r="J105" s="14"/>
      <c r="K105" s="18"/>
      <c r="L105" s="9">
        <v>95</v>
      </c>
      <c r="M105" s="9"/>
      <c r="N105" s="19"/>
      <c r="O105" s="8" t="str">
        <f>IF('Score calculations'!K97&gt;0, 'Score calculations'!K97, "")</f>
        <v/>
      </c>
    </row>
    <row r="106" spans="1:15" s="1" customFormat="1" ht="20.100000000000001" customHeight="1" x14ac:dyDescent="0.25">
      <c r="A106" s="4"/>
      <c r="B106" s="2" t="s">
        <v>50</v>
      </c>
      <c r="C106" s="3"/>
      <c r="D106" s="4"/>
      <c r="E106" s="4"/>
      <c r="F106" s="4"/>
      <c r="G106" s="4"/>
      <c r="H106" s="9"/>
      <c r="I106" s="13"/>
      <c r="J106" s="14"/>
      <c r="K106" s="18"/>
      <c r="L106" s="9">
        <v>96</v>
      </c>
      <c r="M106" s="9"/>
      <c r="N106" s="19"/>
      <c r="O106" s="8" t="str">
        <f>IF('Score calculations'!K98&gt;0, 'Score calculations'!K98, "")</f>
        <v/>
      </c>
    </row>
    <row r="107" spans="1:15" s="1" customFormat="1" ht="20.100000000000001" customHeight="1" x14ac:dyDescent="0.25">
      <c r="A107" s="4"/>
      <c r="B107" s="2" t="s">
        <v>50</v>
      </c>
      <c r="C107" s="3"/>
      <c r="D107" s="4"/>
      <c r="E107" s="4"/>
      <c r="F107" s="4"/>
      <c r="G107" s="4"/>
      <c r="H107" s="9"/>
      <c r="I107" s="13"/>
      <c r="J107" s="14"/>
      <c r="K107" s="18"/>
      <c r="L107" s="9">
        <v>97</v>
      </c>
      <c r="M107" s="9"/>
      <c r="N107" s="19"/>
      <c r="O107" s="8" t="str">
        <f>IF('Score calculations'!K99&gt;0, 'Score calculations'!K99, "")</f>
        <v/>
      </c>
    </row>
    <row r="108" spans="1:15" s="1" customFormat="1" ht="20.100000000000001" customHeight="1" x14ac:dyDescent="0.25">
      <c r="A108" s="4"/>
      <c r="B108" s="2" t="s">
        <v>50</v>
      </c>
      <c r="C108" s="3"/>
      <c r="D108" s="4"/>
      <c r="E108" s="4"/>
      <c r="F108" s="4"/>
      <c r="G108" s="4"/>
      <c r="H108" s="9"/>
      <c r="I108" s="13"/>
      <c r="J108" s="14"/>
      <c r="K108" s="18"/>
      <c r="L108" s="9">
        <v>98</v>
      </c>
      <c r="M108" s="9"/>
      <c r="N108" s="19"/>
      <c r="O108" s="8" t="str">
        <f>IF('Score calculations'!K100&gt;0, 'Score calculations'!K100, "")</f>
        <v/>
      </c>
    </row>
    <row r="109" spans="1:15" s="1" customFormat="1" ht="20.100000000000001" customHeight="1" x14ac:dyDescent="0.25">
      <c r="A109" s="4"/>
      <c r="B109" s="2" t="s">
        <v>50</v>
      </c>
      <c r="C109" s="3"/>
      <c r="D109" s="4"/>
      <c r="E109" s="4"/>
      <c r="F109" s="4"/>
      <c r="G109" s="4"/>
      <c r="H109" s="9"/>
      <c r="I109" s="13"/>
      <c r="J109" s="14"/>
      <c r="K109" s="18"/>
      <c r="L109" s="9">
        <v>99</v>
      </c>
      <c r="M109" s="9"/>
      <c r="N109" s="19"/>
      <c r="O109" s="8" t="str">
        <f>IF('Score calculations'!K101&gt;0, 'Score calculations'!K101, "")</f>
        <v/>
      </c>
    </row>
    <row r="110" spans="1:15" s="1" customFormat="1" ht="20.100000000000001" customHeight="1" thickBot="1" x14ac:dyDescent="0.3">
      <c r="A110" s="4"/>
      <c r="B110" s="2" t="s">
        <v>50</v>
      </c>
      <c r="C110" s="3"/>
      <c r="D110" s="4"/>
      <c r="E110" s="4"/>
      <c r="F110" s="4"/>
      <c r="G110" s="4"/>
      <c r="H110" s="9"/>
      <c r="I110" s="13"/>
      <c r="J110" s="14"/>
      <c r="K110" s="20"/>
      <c r="L110" s="10">
        <v>100</v>
      </c>
      <c r="M110" s="10"/>
      <c r="N110" s="21"/>
      <c r="O110" s="8" t="str">
        <f>IF('Score calculations'!K102&gt;0, 'Score calculations'!K102, "")</f>
        <v/>
      </c>
    </row>
    <row r="111" spans="1:15" ht="15.75" thickTop="1" x14ac:dyDescent="0.25"/>
  </sheetData>
  <mergeCells count="31">
    <mergeCell ref="A9:A10"/>
    <mergeCell ref="A3:B3"/>
    <mergeCell ref="C3:E3"/>
    <mergeCell ref="H3:I3"/>
    <mergeCell ref="H4:O4"/>
    <mergeCell ref="K9:K10"/>
    <mergeCell ref="L9:L10"/>
    <mergeCell ref="M9:M10"/>
    <mergeCell ref="N9:N10"/>
    <mergeCell ref="O8:O10"/>
    <mergeCell ref="J8:J10"/>
    <mergeCell ref="M7:N7"/>
    <mergeCell ref="E9:E10"/>
    <mergeCell ref="F9:F10"/>
    <mergeCell ref="G9:G10"/>
    <mergeCell ref="H8:H10"/>
    <mergeCell ref="B8:F8"/>
    <mergeCell ref="K8:L8"/>
    <mergeCell ref="M8:N8"/>
    <mergeCell ref="I9:I10"/>
    <mergeCell ref="B9:C10"/>
    <mergeCell ref="A1:O1"/>
    <mergeCell ref="C4:E4"/>
    <mergeCell ref="C2:E2"/>
    <mergeCell ref="H2:I2"/>
    <mergeCell ref="K2:L2"/>
    <mergeCell ref="C5:O6"/>
    <mergeCell ref="A5:B6"/>
    <mergeCell ref="J2:J3"/>
    <mergeCell ref="K3:O3"/>
    <mergeCell ref="N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1783-B115-420A-BA6B-5C2325C3FA0E}">
  <dimension ref="A1:C11"/>
  <sheetViews>
    <sheetView workbookViewId="0">
      <selection activeCell="B11" sqref="B11"/>
    </sheetView>
  </sheetViews>
  <sheetFormatPr defaultRowHeight="15" x14ac:dyDescent="0.25"/>
  <cols>
    <col min="1" max="1" width="35" customWidth="1"/>
    <col min="2" max="2" width="12.85546875" customWidth="1"/>
  </cols>
  <sheetData>
    <row r="1" spans="1:3" x14ac:dyDescent="0.25">
      <c r="A1" t="s">
        <v>19</v>
      </c>
    </row>
    <row r="2" spans="1:3" x14ac:dyDescent="0.25">
      <c r="C2" t="s">
        <v>20</v>
      </c>
    </row>
    <row r="3" spans="1:3" x14ac:dyDescent="0.25">
      <c r="A3" t="s">
        <v>21</v>
      </c>
      <c r="B3">
        <v>10</v>
      </c>
    </row>
    <row r="5" spans="1:3" x14ac:dyDescent="0.25">
      <c r="A5" t="s">
        <v>22</v>
      </c>
    </row>
    <row r="6" spans="1:3" x14ac:dyDescent="0.25">
      <c r="A6" t="s">
        <v>23</v>
      </c>
      <c r="B6">
        <v>3</v>
      </c>
      <c r="C6">
        <v>4</v>
      </c>
    </row>
    <row r="7" spans="1:3" x14ac:dyDescent="0.25">
      <c r="A7" t="s">
        <v>24</v>
      </c>
      <c r="B7">
        <v>2</v>
      </c>
    </row>
    <row r="8" spans="1:3" x14ac:dyDescent="0.25">
      <c r="A8" t="s">
        <v>25</v>
      </c>
      <c r="B8">
        <v>5</v>
      </c>
      <c r="C8">
        <v>2</v>
      </c>
    </row>
    <row r="9" spans="1:3" x14ac:dyDescent="0.25">
      <c r="A9" t="s">
        <v>26</v>
      </c>
      <c r="B9">
        <v>3</v>
      </c>
    </row>
    <row r="10" spans="1:3" x14ac:dyDescent="0.25">
      <c r="A10" t="s">
        <v>27</v>
      </c>
      <c r="B10">
        <v>3</v>
      </c>
    </row>
    <row r="11" spans="1:3" x14ac:dyDescent="0.25">
      <c r="A11" t="s">
        <v>28</v>
      </c>
      <c r="B1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935B-CD58-4DA6-A34F-36510068298A}">
  <dimension ref="A1:K102"/>
  <sheetViews>
    <sheetView workbookViewId="0">
      <selection activeCell="J3" sqref="J3"/>
    </sheetView>
  </sheetViews>
  <sheetFormatPr defaultColWidth="15.7109375" defaultRowHeight="15" x14ac:dyDescent="0.25"/>
  <cols>
    <col min="3" max="3" width="19.28515625" customWidth="1"/>
    <col min="4" max="4" width="28" customWidth="1"/>
  </cols>
  <sheetData>
    <row r="1" spans="1:11" x14ac:dyDescent="0.25">
      <c r="A1" t="s">
        <v>29</v>
      </c>
      <c r="B1" t="b">
        <f>IF(AND(MONTH('Log sheet'!$H$2)&gt;=4), MONTH('Log sheet'!$H$2)&lt;=9)</f>
        <v>0</v>
      </c>
    </row>
    <row r="2" spans="1:11" x14ac:dyDescent="0.25">
      <c r="A2" t="s">
        <v>30</v>
      </c>
      <c r="B2" t="s">
        <v>31</v>
      </c>
      <c r="C2" t="s">
        <v>32</v>
      </c>
      <c r="D2" t="s">
        <v>33</v>
      </c>
      <c r="E2" t="s">
        <v>25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</row>
    <row r="3" spans="1:11" x14ac:dyDescent="0.25">
      <c r="A3">
        <f>'Log sheet'!L11</f>
        <v>1</v>
      </c>
      <c r="B3">
        <f>IF(ISBLANK('Log sheet'!C11), 0, 'Scoring table'!$B$3)</f>
        <v>0</v>
      </c>
      <c r="C3">
        <f>IF(AND(B3&gt;0, OR(LEFT('Log sheet'!$M$2)="Y", LEFT('Log sheet'!$M$2)="y")), 'Scoring table'!$B$6, 0)</f>
        <v>0</v>
      </c>
      <c r="D3">
        <f>IF(AND(B3&gt;0, OR(LEFT('Log sheet'!E11)="Y", LEFT('Log sheet'!E11)="y")),'Scoring table'!$B$7, 0)</f>
        <v>0</v>
      </c>
      <c r="E3">
        <f>IF(AND(B3&gt;0, OR(LEFT('Log sheet'!F11)="Y", LEFT('Log sheet'!F11)="y")),'Scoring table'!$B$8, 0)</f>
        <v>0</v>
      </c>
      <c r="F3">
        <f>IF(AND(B3&gt;0,$B$1), 'Scoring table'!$C$8, 0)</f>
        <v>0</v>
      </c>
      <c r="G3">
        <f>IF(AND(B3&gt;0, 'Log sheet'!G11&gt;0, 'Log sheet'!G11&lt;=1), 'Scoring table'!$B$10, 0)</f>
        <v>0</v>
      </c>
      <c r="H3">
        <f>IF(AND(B3&gt;0, 'Log sheet'!D11&gt;0, 'Log sheet'!D11&lt;=1), 'Scoring table'!$B$11, 0)</f>
        <v>0</v>
      </c>
      <c r="I3">
        <f>IF(AND($B$1, 'Log sheet'!$M$2, B3&gt;0), 'Scoring table'!$C$6, 0)</f>
        <v>0</v>
      </c>
      <c r="J3">
        <f>IF(OR('Log sheet'!B11="ZL",'Log sheet'!B11=""),0,'Scoring table'!$B$9)</f>
        <v>0</v>
      </c>
      <c r="K3">
        <f>SUM(B3:J3)</f>
        <v>0</v>
      </c>
    </row>
    <row r="4" spans="1:11" x14ac:dyDescent="0.25">
      <c r="A4">
        <f>'Log sheet'!L12</f>
        <v>2</v>
      </c>
      <c r="B4">
        <f>IF(ISBLANK('Log sheet'!C12), 0, 'Scoring table'!$B$3)</f>
        <v>0</v>
      </c>
      <c r="C4">
        <f>IF(AND(B4&gt;0, OR(LEFT('Log sheet'!$M$2)="Y", LEFT('Log sheet'!$M$2)="y")), 'Scoring table'!$B$6, 0)</f>
        <v>0</v>
      </c>
      <c r="D4">
        <f>IF(AND(B4&gt;0, OR(LEFT('Log sheet'!E12)="Y", LEFT('Log sheet'!E12)="y")),'Scoring table'!$B$7, 0)</f>
        <v>0</v>
      </c>
      <c r="E4">
        <f>IF(AND(B4&gt;0, OR(LEFT('Log sheet'!F12)="Y", LEFT('Log sheet'!F12)="y")),'Scoring table'!$B$8, 0)</f>
        <v>0</v>
      </c>
      <c r="F4">
        <f>IF(AND(B4&gt;0,$B$1), 'Scoring table'!$C$8, 0)</f>
        <v>0</v>
      </c>
      <c r="G4">
        <f>IF(AND(B4&gt;0, 'Log sheet'!G12&gt;0, 'Log sheet'!G12&lt;=1), 'Scoring table'!$B$10, 0)</f>
        <v>0</v>
      </c>
      <c r="H4">
        <f>IF(AND(B4&gt;0, 'Log sheet'!D12&gt;0, 'Log sheet'!D12&lt;=1), 'Scoring table'!$B$11, 0)</f>
        <v>0</v>
      </c>
      <c r="I4">
        <f>IF(AND($B$1, 'Log sheet'!$M$2, B4&gt;0), 'Scoring table'!$C$6, 0)</f>
        <v>0</v>
      </c>
      <c r="J4">
        <f>IF(OR('Log sheet'!B12="ZL",'Log sheet'!B12=""),0,'Scoring table'!$B$9)</f>
        <v>0</v>
      </c>
      <c r="K4">
        <f t="shared" ref="K4:K67" si="0">SUM(B4:J4)</f>
        <v>0</v>
      </c>
    </row>
    <row r="5" spans="1:11" x14ac:dyDescent="0.25">
      <c r="A5">
        <f>'Log sheet'!L13</f>
        <v>3</v>
      </c>
      <c r="B5">
        <f>IF(ISBLANK('Log sheet'!C13), 0, 'Scoring table'!$B$3)</f>
        <v>0</v>
      </c>
      <c r="C5">
        <f>IF(AND(B5&gt;0, OR(LEFT('Log sheet'!$M$2)="Y", LEFT('Log sheet'!$M$2)="y")), 'Scoring table'!$B$6, 0)</f>
        <v>0</v>
      </c>
      <c r="D5">
        <f>IF(AND(B5&gt;0, OR(LEFT('Log sheet'!E13)="Y", LEFT('Log sheet'!E13)="y")),'Scoring table'!$B$7, 0)</f>
        <v>0</v>
      </c>
      <c r="E5">
        <f>IF(AND(B5&gt;0, OR(LEFT('Log sheet'!F13)="Y", LEFT('Log sheet'!F13)="y")),'Scoring table'!$B$8, 0)</f>
        <v>0</v>
      </c>
      <c r="F5">
        <f>IF(AND(B5&gt;0,$B$1), 'Scoring table'!$C$8, 0)</f>
        <v>0</v>
      </c>
      <c r="G5">
        <f>IF(AND(B5&gt;0, 'Log sheet'!G13&gt;0, 'Log sheet'!G13&lt;=1), 'Scoring table'!$B$10, 0)</f>
        <v>0</v>
      </c>
      <c r="H5">
        <f>IF(AND(B5&gt;0, 'Log sheet'!D13&gt;0, 'Log sheet'!D13&lt;=1), 'Scoring table'!$B$11, 0)</f>
        <v>0</v>
      </c>
      <c r="I5">
        <f>IF(AND($B$1, 'Log sheet'!$M$2, B5&gt;0), 'Scoring table'!$C$6, 0)</f>
        <v>0</v>
      </c>
      <c r="J5">
        <f>IF(OR('Log sheet'!B13="ZL",'Log sheet'!B13=""),0,'Scoring table'!$B$9)</f>
        <v>0</v>
      </c>
      <c r="K5">
        <f t="shared" si="0"/>
        <v>0</v>
      </c>
    </row>
    <row r="6" spans="1:11" x14ac:dyDescent="0.25">
      <c r="A6">
        <f>'Log sheet'!L14</f>
        <v>4</v>
      </c>
      <c r="B6">
        <f>IF(ISBLANK('Log sheet'!C14), 0, 'Scoring table'!$B$3)</f>
        <v>0</v>
      </c>
      <c r="C6">
        <f>IF(AND(B6&gt;0, OR(LEFT('Log sheet'!$M$2)="Y", LEFT('Log sheet'!$M$2)="y")), 'Scoring table'!$B$6, 0)</f>
        <v>0</v>
      </c>
      <c r="D6">
        <f>IF(AND(B6&gt;0, OR(LEFT('Log sheet'!E14)="Y", LEFT('Log sheet'!E14)="y")),'Scoring table'!$B$7, 0)</f>
        <v>0</v>
      </c>
      <c r="E6">
        <f>IF(AND(B6&gt;0, OR(LEFT('Log sheet'!F14)="Y", LEFT('Log sheet'!F14)="y")),'Scoring table'!$B$8, 0)</f>
        <v>0</v>
      </c>
      <c r="F6">
        <f>IF(AND(B6&gt;0,$B$1), 'Scoring table'!$C$8, 0)</f>
        <v>0</v>
      </c>
      <c r="G6">
        <f>IF(AND(B6&gt;0, 'Log sheet'!G14&gt;0, 'Log sheet'!G14&lt;=1), 'Scoring table'!$B$10, 0)</f>
        <v>0</v>
      </c>
      <c r="H6">
        <f>IF(AND(B6&gt;0, 'Log sheet'!D14&gt;0, 'Log sheet'!D14&lt;=1), 'Scoring table'!$B$11, 0)</f>
        <v>0</v>
      </c>
      <c r="I6">
        <f>IF(AND($B$1, 'Log sheet'!$M$2, B6&gt;0), 'Scoring table'!$C$6, 0)</f>
        <v>0</v>
      </c>
      <c r="J6">
        <f>IF(OR('Log sheet'!B14="ZL",'Log sheet'!B14=""),0,'Scoring table'!$B$9)</f>
        <v>0</v>
      </c>
      <c r="K6">
        <f t="shared" si="0"/>
        <v>0</v>
      </c>
    </row>
    <row r="7" spans="1:11" x14ac:dyDescent="0.25">
      <c r="A7">
        <f>'Log sheet'!L15</f>
        <v>5</v>
      </c>
      <c r="B7">
        <f>IF(ISBLANK('Log sheet'!C15), 0, 'Scoring table'!$B$3)</f>
        <v>0</v>
      </c>
      <c r="C7">
        <f>IF(AND(B7&gt;0, OR(LEFT('Log sheet'!$M$2)="Y", LEFT('Log sheet'!$M$2)="y")), 'Scoring table'!$B$6, 0)</f>
        <v>0</v>
      </c>
      <c r="D7">
        <f>IF(AND(B7&gt;0, OR(LEFT('Log sheet'!E15)="Y", LEFT('Log sheet'!E15)="y")),'Scoring table'!$B$7, 0)</f>
        <v>0</v>
      </c>
      <c r="E7">
        <f>IF(AND(B7&gt;0, OR(LEFT('Log sheet'!F15)="Y", LEFT('Log sheet'!F15)="y")),'Scoring table'!$B$8, 0)</f>
        <v>0</v>
      </c>
      <c r="F7">
        <f>IF(AND(B7&gt;0,$B$1), 'Scoring table'!$C$8, 0)</f>
        <v>0</v>
      </c>
      <c r="G7">
        <f>IF(AND(B7&gt;0, 'Log sheet'!G15&gt;0, 'Log sheet'!G15&lt;=1), 'Scoring table'!$B$10, 0)</f>
        <v>0</v>
      </c>
      <c r="H7">
        <f>IF(AND(B7&gt;0, 'Log sheet'!D15&gt;0, 'Log sheet'!D15&lt;=1), 'Scoring table'!$B$11, 0)</f>
        <v>0</v>
      </c>
      <c r="I7">
        <f>IF(AND($B$1, 'Log sheet'!$M$2, B7&gt;0), 'Scoring table'!$C$6, 0)</f>
        <v>0</v>
      </c>
      <c r="J7">
        <f>IF(OR('Log sheet'!B15="ZL",'Log sheet'!B15=""),0,'Scoring table'!$B$9)</f>
        <v>0</v>
      </c>
      <c r="K7">
        <f t="shared" si="0"/>
        <v>0</v>
      </c>
    </row>
    <row r="8" spans="1:11" x14ac:dyDescent="0.25">
      <c r="A8">
        <f>'Log sheet'!L16</f>
        <v>6</v>
      </c>
      <c r="B8">
        <f>IF(ISBLANK('Log sheet'!C16), 0, 'Scoring table'!$B$3)</f>
        <v>0</v>
      </c>
      <c r="C8">
        <f>IF(AND(B8&gt;0, OR(LEFT('Log sheet'!$M$2)="Y", LEFT('Log sheet'!$M$2)="y")), 'Scoring table'!$B$6, 0)</f>
        <v>0</v>
      </c>
      <c r="D8">
        <f>IF(AND(B8&gt;0, OR(LEFT('Log sheet'!E16)="Y", LEFT('Log sheet'!E16)="y")),'Scoring table'!$B$7, 0)</f>
        <v>0</v>
      </c>
      <c r="E8">
        <f>IF(AND(B8&gt;0, OR(LEFT('Log sheet'!F16)="Y", LEFT('Log sheet'!F16)="y")),'Scoring table'!$B$8, 0)</f>
        <v>0</v>
      </c>
      <c r="F8">
        <f>IF(AND(B8&gt;0,$B$1), 'Scoring table'!$C$8, 0)</f>
        <v>0</v>
      </c>
      <c r="G8">
        <f>IF(AND(B8&gt;0, 'Log sheet'!G16&gt;0, 'Log sheet'!G16&lt;=1), 'Scoring table'!$B$10, 0)</f>
        <v>0</v>
      </c>
      <c r="H8">
        <f>IF(AND(B8&gt;0, 'Log sheet'!D16&gt;0, 'Log sheet'!D16&lt;=1), 'Scoring table'!$B$11, 0)</f>
        <v>0</v>
      </c>
      <c r="I8">
        <f>IF(AND($B$1, 'Log sheet'!$M$2, B8&gt;0), 'Scoring table'!$C$6, 0)</f>
        <v>0</v>
      </c>
      <c r="J8">
        <f>IF(OR('Log sheet'!B16="ZL",'Log sheet'!B16=""),0,'Scoring table'!$B$9)</f>
        <v>0</v>
      </c>
      <c r="K8">
        <f t="shared" si="0"/>
        <v>0</v>
      </c>
    </row>
    <row r="9" spans="1:11" x14ac:dyDescent="0.25">
      <c r="A9">
        <f>'Log sheet'!L17</f>
        <v>7</v>
      </c>
      <c r="B9">
        <f>IF(ISBLANK('Log sheet'!C17), 0, 'Scoring table'!$B$3)</f>
        <v>0</v>
      </c>
      <c r="C9">
        <f>IF(AND(B9&gt;0, OR(LEFT('Log sheet'!$M$2)="Y", LEFT('Log sheet'!$M$2)="y")), 'Scoring table'!$B$6, 0)</f>
        <v>0</v>
      </c>
      <c r="D9">
        <f>IF(AND(B9&gt;0, OR(LEFT('Log sheet'!E17)="Y", LEFT('Log sheet'!E17)="y")),'Scoring table'!$B$7, 0)</f>
        <v>0</v>
      </c>
      <c r="E9">
        <f>IF(AND(B9&gt;0, OR(LEFT('Log sheet'!F17)="Y", LEFT('Log sheet'!F17)="y")),'Scoring table'!$B$8, 0)</f>
        <v>0</v>
      </c>
      <c r="F9">
        <f>IF(AND(B9&gt;0,$B$1), 'Scoring table'!$C$8, 0)</f>
        <v>0</v>
      </c>
      <c r="G9">
        <f>IF(AND(B9&gt;0, 'Log sheet'!G17&gt;0, 'Log sheet'!G17&lt;=1), 'Scoring table'!$B$10, 0)</f>
        <v>0</v>
      </c>
      <c r="H9">
        <f>IF(AND(B9&gt;0, 'Log sheet'!D17&gt;0, 'Log sheet'!D17&lt;=1), 'Scoring table'!$B$11, 0)</f>
        <v>0</v>
      </c>
      <c r="I9">
        <f>IF(AND($B$1, 'Log sheet'!$M$2, B9&gt;0), 'Scoring table'!$C$6, 0)</f>
        <v>0</v>
      </c>
      <c r="J9">
        <f>IF(OR('Log sheet'!B17="ZL",'Log sheet'!B17=""),0,'Scoring table'!$B$9)</f>
        <v>0</v>
      </c>
      <c r="K9">
        <f t="shared" si="0"/>
        <v>0</v>
      </c>
    </row>
    <row r="10" spans="1:11" x14ac:dyDescent="0.25">
      <c r="A10">
        <f>'Log sheet'!L18</f>
        <v>8</v>
      </c>
      <c r="B10">
        <f>IF(ISBLANK('Log sheet'!C18), 0, 'Scoring table'!$B$3)</f>
        <v>0</v>
      </c>
      <c r="C10">
        <f>IF(AND(B10&gt;0, OR(LEFT('Log sheet'!$M$2)="Y", LEFT('Log sheet'!$M$2)="y")), 'Scoring table'!$B$6, 0)</f>
        <v>0</v>
      </c>
      <c r="D10">
        <f>IF(AND(B10&gt;0, OR(LEFT('Log sheet'!E18)="Y", LEFT('Log sheet'!E18)="y")),'Scoring table'!$B$7, 0)</f>
        <v>0</v>
      </c>
      <c r="E10">
        <f>IF(AND(B10&gt;0, OR(LEFT('Log sheet'!F18)="Y", LEFT('Log sheet'!F18)="y")),'Scoring table'!$B$8, 0)</f>
        <v>0</v>
      </c>
      <c r="F10">
        <f>IF(AND(B10&gt;0,$B$1), 'Scoring table'!$C$8, 0)</f>
        <v>0</v>
      </c>
      <c r="G10">
        <f>IF(AND(B10&gt;0, 'Log sheet'!G18&gt;0, 'Log sheet'!G18&lt;=1), 'Scoring table'!$B$10, 0)</f>
        <v>0</v>
      </c>
      <c r="H10">
        <f>IF(AND(B10&gt;0, 'Log sheet'!D18&gt;0, 'Log sheet'!D18&lt;=1), 'Scoring table'!$B$11, 0)</f>
        <v>0</v>
      </c>
      <c r="I10">
        <f>IF(AND($B$1, 'Log sheet'!$M$2, B10&gt;0), 'Scoring table'!$C$6, 0)</f>
        <v>0</v>
      </c>
      <c r="J10">
        <f>IF(OR('Log sheet'!B18="ZL",'Log sheet'!B18=""),0,'Scoring table'!$B$9)</f>
        <v>0</v>
      </c>
      <c r="K10">
        <f t="shared" si="0"/>
        <v>0</v>
      </c>
    </row>
    <row r="11" spans="1:11" x14ac:dyDescent="0.25">
      <c r="A11">
        <f>'Log sheet'!L19</f>
        <v>9</v>
      </c>
      <c r="B11">
        <f>IF(ISBLANK('Log sheet'!C19), 0, 'Scoring table'!$B$3)</f>
        <v>0</v>
      </c>
      <c r="C11">
        <f>IF(AND(B11&gt;0, OR(LEFT('Log sheet'!$M$2)="Y", LEFT('Log sheet'!$M$2)="y")), 'Scoring table'!$B$6, 0)</f>
        <v>0</v>
      </c>
      <c r="D11">
        <f>IF(AND(B11&gt;0, OR(LEFT('Log sheet'!E19)="Y", LEFT('Log sheet'!E19)="y")),'Scoring table'!$B$7, 0)</f>
        <v>0</v>
      </c>
      <c r="E11">
        <f>IF(AND(B11&gt;0, OR(LEFT('Log sheet'!F19)="Y", LEFT('Log sheet'!F19)="y")),'Scoring table'!$B$8, 0)</f>
        <v>0</v>
      </c>
      <c r="F11">
        <f>IF(AND(B11&gt;0,$B$1), 'Scoring table'!$C$8, 0)</f>
        <v>0</v>
      </c>
      <c r="G11">
        <f>IF(AND(B11&gt;0, 'Log sheet'!G19&gt;0, 'Log sheet'!G19&lt;=1), 'Scoring table'!$B$10, 0)</f>
        <v>0</v>
      </c>
      <c r="H11">
        <f>IF(AND(B11&gt;0, 'Log sheet'!D19&gt;0, 'Log sheet'!D19&lt;=1), 'Scoring table'!$B$11, 0)</f>
        <v>0</v>
      </c>
      <c r="I11">
        <f>IF(AND($B$1, 'Log sheet'!$M$2, B11&gt;0), 'Scoring table'!$C$6, 0)</f>
        <v>0</v>
      </c>
      <c r="J11">
        <f>IF(OR('Log sheet'!B19="ZL",'Log sheet'!B19=""),0,'Scoring table'!$B$9)</f>
        <v>0</v>
      </c>
      <c r="K11">
        <f t="shared" si="0"/>
        <v>0</v>
      </c>
    </row>
    <row r="12" spans="1:11" x14ac:dyDescent="0.25">
      <c r="A12">
        <f>'Log sheet'!L20</f>
        <v>10</v>
      </c>
      <c r="B12">
        <f>IF(ISBLANK('Log sheet'!C20), 0, 'Scoring table'!$B$3)</f>
        <v>0</v>
      </c>
      <c r="C12">
        <f>IF(AND(B12&gt;0, OR(LEFT('Log sheet'!$M$2)="Y", LEFT('Log sheet'!$M$2)="y")), 'Scoring table'!$B$6, 0)</f>
        <v>0</v>
      </c>
      <c r="D12">
        <f>IF(AND(B12&gt;0, OR(LEFT('Log sheet'!E20)="Y", LEFT('Log sheet'!E20)="y")),'Scoring table'!$B$7, 0)</f>
        <v>0</v>
      </c>
      <c r="E12">
        <f>IF(AND(B12&gt;0, OR(LEFT('Log sheet'!F20)="Y", LEFT('Log sheet'!F20)="y")),'Scoring table'!$B$8, 0)</f>
        <v>0</v>
      </c>
      <c r="F12">
        <f>IF(AND(B12&gt;0,$B$1), 'Scoring table'!$C$8, 0)</f>
        <v>0</v>
      </c>
      <c r="G12">
        <f>IF(AND(B12&gt;0, 'Log sheet'!G20&gt;0, 'Log sheet'!G20&lt;=1), 'Scoring table'!$B$10, 0)</f>
        <v>0</v>
      </c>
      <c r="H12">
        <f>IF(AND(B12&gt;0, 'Log sheet'!D20&gt;0, 'Log sheet'!D20&lt;=1), 'Scoring table'!$B$11, 0)</f>
        <v>0</v>
      </c>
      <c r="I12">
        <f>IF(AND($B$1, 'Log sheet'!$M$2, B12&gt;0), 'Scoring table'!$C$6, 0)</f>
        <v>0</v>
      </c>
      <c r="J12">
        <f>IF(OR('Log sheet'!B20="ZL",'Log sheet'!B20=""),0,'Scoring table'!$B$9)</f>
        <v>0</v>
      </c>
      <c r="K12">
        <f t="shared" si="0"/>
        <v>0</v>
      </c>
    </row>
    <row r="13" spans="1:11" x14ac:dyDescent="0.25">
      <c r="A13">
        <f>'Log sheet'!L21</f>
        <v>11</v>
      </c>
      <c r="B13">
        <f>IF(ISBLANK('Log sheet'!C21), 0, 'Scoring table'!$B$3)</f>
        <v>0</v>
      </c>
      <c r="C13">
        <f>IF(AND(B13&gt;0, OR(LEFT('Log sheet'!$M$2)="Y", LEFT('Log sheet'!$M$2)="y")), 'Scoring table'!$B$6, 0)</f>
        <v>0</v>
      </c>
      <c r="D13">
        <f>IF(AND(B13&gt;0, OR(LEFT('Log sheet'!E21)="Y", LEFT('Log sheet'!E21)="y")),'Scoring table'!$B$7, 0)</f>
        <v>0</v>
      </c>
      <c r="E13">
        <f>IF(AND(B13&gt;0, OR(LEFT('Log sheet'!F21)="Y", LEFT('Log sheet'!F21)="y")),'Scoring table'!$B$8, 0)</f>
        <v>0</v>
      </c>
      <c r="F13">
        <f>IF(AND(B13&gt;0,$B$1), 'Scoring table'!$C$8, 0)</f>
        <v>0</v>
      </c>
      <c r="G13">
        <f>IF(AND(B13&gt;0, 'Log sheet'!G21&gt;0, 'Log sheet'!G21&lt;=1), 'Scoring table'!$B$10, 0)</f>
        <v>0</v>
      </c>
      <c r="H13">
        <f>IF(AND(B13&gt;0, 'Log sheet'!D21&gt;0, 'Log sheet'!D21&lt;=1), 'Scoring table'!$B$11, 0)</f>
        <v>0</v>
      </c>
      <c r="I13">
        <f>IF(AND($B$1, 'Log sheet'!$M$2, B13&gt;0), 'Scoring table'!$C$6, 0)</f>
        <v>0</v>
      </c>
      <c r="J13">
        <f>IF(OR('Log sheet'!B21="ZL",'Log sheet'!B21=""),0,'Scoring table'!$B$9)</f>
        <v>0</v>
      </c>
      <c r="K13">
        <f t="shared" si="0"/>
        <v>0</v>
      </c>
    </row>
    <row r="14" spans="1:11" x14ac:dyDescent="0.25">
      <c r="A14">
        <f>'Log sheet'!L22</f>
        <v>12</v>
      </c>
      <c r="B14">
        <f>IF(ISBLANK('Log sheet'!C22), 0, 'Scoring table'!$B$3)</f>
        <v>0</v>
      </c>
      <c r="C14">
        <f>IF(AND(B14&gt;0, OR(LEFT('Log sheet'!$M$2)="Y", LEFT('Log sheet'!$M$2)="y")), 'Scoring table'!$B$6, 0)</f>
        <v>0</v>
      </c>
      <c r="D14">
        <f>IF(AND(B14&gt;0, OR(LEFT('Log sheet'!E22)="Y", LEFT('Log sheet'!E22)="y")),'Scoring table'!$B$7, 0)</f>
        <v>0</v>
      </c>
      <c r="E14">
        <f>IF(AND(B14&gt;0, OR(LEFT('Log sheet'!F22)="Y", LEFT('Log sheet'!F22)="y")),'Scoring table'!$B$8, 0)</f>
        <v>0</v>
      </c>
      <c r="F14">
        <f>IF(AND(B14&gt;0,$B$1), 'Scoring table'!$C$8, 0)</f>
        <v>0</v>
      </c>
      <c r="G14">
        <f>IF(AND(B14&gt;0, 'Log sheet'!G22&gt;0, 'Log sheet'!G22&lt;=1), 'Scoring table'!$B$10, 0)</f>
        <v>0</v>
      </c>
      <c r="H14">
        <f>IF(AND(B14&gt;0, 'Log sheet'!D22&gt;0, 'Log sheet'!D22&lt;=1), 'Scoring table'!$B$11, 0)</f>
        <v>0</v>
      </c>
      <c r="I14">
        <f>IF(AND($B$1, 'Log sheet'!$M$2, B14&gt;0), 'Scoring table'!$C$6, 0)</f>
        <v>0</v>
      </c>
      <c r="J14">
        <f>IF(OR('Log sheet'!B22="ZL",'Log sheet'!B22=""),0,'Scoring table'!$B$9)</f>
        <v>0</v>
      </c>
      <c r="K14">
        <f t="shared" si="0"/>
        <v>0</v>
      </c>
    </row>
    <row r="15" spans="1:11" x14ac:dyDescent="0.25">
      <c r="A15">
        <f>'Log sheet'!L23</f>
        <v>13</v>
      </c>
      <c r="B15">
        <f>IF(ISBLANK('Log sheet'!C23), 0, 'Scoring table'!$B$3)</f>
        <v>0</v>
      </c>
      <c r="C15">
        <f>IF(AND(B15&gt;0, OR(LEFT('Log sheet'!$M$2)="Y", LEFT('Log sheet'!$M$2)="y")), 'Scoring table'!$B$6, 0)</f>
        <v>0</v>
      </c>
      <c r="D15">
        <f>IF(AND(B15&gt;0, OR(LEFT('Log sheet'!E23)="Y", LEFT('Log sheet'!E23)="y")),'Scoring table'!$B$7, 0)</f>
        <v>0</v>
      </c>
      <c r="E15">
        <f>IF(AND(B15&gt;0, OR(LEFT('Log sheet'!F23)="Y", LEFT('Log sheet'!F23)="y")),'Scoring table'!$B$8, 0)</f>
        <v>0</v>
      </c>
      <c r="F15">
        <f>IF(AND(B15&gt;0,$B$1), 'Scoring table'!$C$8, 0)</f>
        <v>0</v>
      </c>
      <c r="G15">
        <f>IF(AND(B15&gt;0, 'Log sheet'!G23&gt;0, 'Log sheet'!G23&lt;=1), 'Scoring table'!$B$10, 0)</f>
        <v>0</v>
      </c>
      <c r="H15">
        <f>IF(AND(B15&gt;0, 'Log sheet'!D23&gt;0, 'Log sheet'!D23&lt;=1), 'Scoring table'!$B$11, 0)</f>
        <v>0</v>
      </c>
      <c r="I15">
        <f>IF(AND($B$1, 'Log sheet'!$M$2, B15&gt;0), 'Scoring table'!$C$6, 0)</f>
        <v>0</v>
      </c>
      <c r="J15">
        <f>IF(OR('Log sheet'!B23="ZL",'Log sheet'!B23=""),0,'Scoring table'!$B$9)</f>
        <v>0</v>
      </c>
      <c r="K15">
        <f t="shared" si="0"/>
        <v>0</v>
      </c>
    </row>
    <row r="16" spans="1:11" x14ac:dyDescent="0.25">
      <c r="A16">
        <f>'Log sheet'!L24</f>
        <v>14</v>
      </c>
      <c r="B16">
        <f>IF(ISBLANK('Log sheet'!C24), 0, 'Scoring table'!$B$3)</f>
        <v>0</v>
      </c>
      <c r="C16">
        <f>IF(AND(B16&gt;0, OR(LEFT('Log sheet'!$M$2)="Y", LEFT('Log sheet'!$M$2)="y")), 'Scoring table'!$B$6, 0)</f>
        <v>0</v>
      </c>
      <c r="D16">
        <f>IF(AND(B16&gt;0, OR(LEFT('Log sheet'!E24)="Y", LEFT('Log sheet'!E24)="y")),'Scoring table'!$B$7, 0)</f>
        <v>0</v>
      </c>
      <c r="E16">
        <f>IF(AND(B16&gt;0, OR(LEFT('Log sheet'!F24)="Y", LEFT('Log sheet'!F24)="y")),'Scoring table'!$B$8, 0)</f>
        <v>0</v>
      </c>
      <c r="F16">
        <f>IF(AND(B16&gt;0,$B$1), 'Scoring table'!$C$8, 0)</f>
        <v>0</v>
      </c>
      <c r="G16">
        <f>IF(AND(B16&gt;0, 'Log sheet'!G24&gt;0, 'Log sheet'!G24&lt;=1), 'Scoring table'!$B$10, 0)</f>
        <v>0</v>
      </c>
      <c r="H16">
        <f>IF(AND(B16&gt;0, 'Log sheet'!D24&gt;0, 'Log sheet'!D24&lt;=1), 'Scoring table'!$B$11, 0)</f>
        <v>0</v>
      </c>
      <c r="I16">
        <f>IF(AND($B$1, 'Log sheet'!$M$2, B16&gt;0), 'Scoring table'!$C$6, 0)</f>
        <v>0</v>
      </c>
      <c r="J16">
        <f>IF(OR('Log sheet'!B24="ZL",'Log sheet'!B24=""),0,'Scoring table'!$B$9)</f>
        <v>0</v>
      </c>
      <c r="K16">
        <f t="shared" si="0"/>
        <v>0</v>
      </c>
    </row>
    <row r="17" spans="1:11" x14ac:dyDescent="0.25">
      <c r="A17">
        <f>'Log sheet'!L25</f>
        <v>15</v>
      </c>
      <c r="B17">
        <f>IF(ISBLANK('Log sheet'!C25), 0, 'Scoring table'!$B$3)</f>
        <v>0</v>
      </c>
      <c r="C17">
        <f>IF(AND(B17&gt;0, OR(LEFT('Log sheet'!$M$2)="Y", LEFT('Log sheet'!$M$2)="y")), 'Scoring table'!$B$6, 0)</f>
        <v>0</v>
      </c>
      <c r="D17">
        <f>IF(AND(B17&gt;0, OR(LEFT('Log sheet'!E25)="Y", LEFT('Log sheet'!E25)="y")),'Scoring table'!$B$7, 0)</f>
        <v>0</v>
      </c>
      <c r="E17">
        <f>IF(AND(B17&gt;0, OR(LEFT('Log sheet'!F25)="Y", LEFT('Log sheet'!F25)="y")),'Scoring table'!$B$8, 0)</f>
        <v>0</v>
      </c>
      <c r="F17">
        <f>IF(AND(B17&gt;0,$B$1), 'Scoring table'!$C$8, 0)</f>
        <v>0</v>
      </c>
      <c r="G17">
        <f>IF(AND(B17&gt;0, 'Log sheet'!G25&gt;0, 'Log sheet'!G25&lt;=1), 'Scoring table'!$B$10, 0)</f>
        <v>0</v>
      </c>
      <c r="H17">
        <f>IF(AND(B17&gt;0, 'Log sheet'!D25&gt;0, 'Log sheet'!D25&lt;=1), 'Scoring table'!$B$11, 0)</f>
        <v>0</v>
      </c>
      <c r="I17">
        <f>IF(AND($B$1, 'Log sheet'!$M$2, B17&gt;0), 'Scoring table'!$C$6, 0)</f>
        <v>0</v>
      </c>
      <c r="J17">
        <f>IF(OR('Log sheet'!B25="ZL",'Log sheet'!B25=""),0,'Scoring table'!$B$9)</f>
        <v>0</v>
      </c>
      <c r="K17">
        <f t="shared" si="0"/>
        <v>0</v>
      </c>
    </row>
    <row r="18" spans="1:11" x14ac:dyDescent="0.25">
      <c r="A18">
        <f>'Log sheet'!L26</f>
        <v>16</v>
      </c>
      <c r="B18">
        <f>IF(ISBLANK('Log sheet'!C26), 0, 'Scoring table'!$B$3)</f>
        <v>0</v>
      </c>
      <c r="C18">
        <f>IF(AND(B18&gt;0, OR(LEFT('Log sheet'!$M$2)="Y", LEFT('Log sheet'!$M$2)="y")), 'Scoring table'!$B$6, 0)</f>
        <v>0</v>
      </c>
      <c r="D18">
        <f>IF(AND(B18&gt;0, OR(LEFT('Log sheet'!E26)="Y", LEFT('Log sheet'!E26)="y")),'Scoring table'!$B$7, 0)</f>
        <v>0</v>
      </c>
      <c r="E18">
        <f>IF(AND(B18&gt;0, OR(LEFT('Log sheet'!F26)="Y", LEFT('Log sheet'!F26)="y")),'Scoring table'!$B$8, 0)</f>
        <v>0</v>
      </c>
      <c r="F18">
        <f>IF(AND(B18&gt;0,$B$1), 'Scoring table'!$C$8, 0)</f>
        <v>0</v>
      </c>
      <c r="G18">
        <f>IF(AND(B18&gt;0, 'Log sheet'!G26&gt;0, 'Log sheet'!G26&lt;=1), 'Scoring table'!$B$10, 0)</f>
        <v>0</v>
      </c>
      <c r="H18">
        <f>IF(AND(B18&gt;0, 'Log sheet'!D26&gt;0, 'Log sheet'!D26&lt;=1), 'Scoring table'!$B$11, 0)</f>
        <v>0</v>
      </c>
      <c r="I18">
        <f>IF(AND($B$1, 'Log sheet'!$M$2, B18&gt;0), 'Scoring table'!$C$6, 0)</f>
        <v>0</v>
      </c>
      <c r="J18">
        <f>IF(OR('Log sheet'!B26="ZL",'Log sheet'!B26=""),0,'Scoring table'!$B$9)</f>
        <v>0</v>
      </c>
      <c r="K18">
        <f t="shared" si="0"/>
        <v>0</v>
      </c>
    </row>
    <row r="19" spans="1:11" x14ac:dyDescent="0.25">
      <c r="A19">
        <f>'Log sheet'!L27</f>
        <v>17</v>
      </c>
      <c r="B19">
        <f>IF(ISBLANK('Log sheet'!C27), 0, 'Scoring table'!$B$3)</f>
        <v>0</v>
      </c>
      <c r="C19">
        <f>IF(AND(B19&gt;0, OR(LEFT('Log sheet'!$M$2)="Y", LEFT('Log sheet'!$M$2)="y")), 'Scoring table'!$B$6, 0)</f>
        <v>0</v>
      </c>
      <c r="D19">
        <f>IF(AND(B19&gt;0, OR(LEFT('Log sheet'!E27)="Y", LEFT('Log sheet'!E27)="y")),'Scoring table'!$B$7, 0)</f>
        <v>0</v>
      </c>
      <c r="E19">
        <f>IF(AND(B19&gt;0, OR(LEFT('Log sheet'!F27)="Y", LEFT('Log sheet'!F27)="y")),'Scoring table'!$B$8, 0)</f>
        <v>0</v>
      </c>
      <c r="F19">
        <f>IF(AND(B19&gt;0,$B$1), 'Scoring table'!$C$8, 0)</f>
        <v>0</v>
      </c>
      <c r="G19">
        <f>IF(AND(B19&gt;0, 'Log sheet'!G27&gt;0, 'Log sheet'!G27&lt;=1), 'Scoring table'!$B$10, 0)</f>
        <v>0</v>
      </c>
      <c r="H19">
        <f>IF(AND(B19&gt;0, 'Log sheet'!D27&gt;0, 'Log sheet'!D27&lt;=1), 'Scoring table'!$B$11, 0)</f>
        <v>0</v>
      </c>
      <c r="I19">
        <f>IF(AND($B$1, 'Log sheet'!$M$2, B19&gt;0), 'Scoring table'!$C$6, 0)</f>
        <v>0</v>
      </c>
      <c r="J19">
        <f>IF(OR('Log sheet'!B27="ZL",'Log sheet'!B27=""),0,'Scoring table'!$B$9)</f>
        <v>0</v>
      </c>
      <c r="K19">
        <f t="shared" si="0"/>
        <v>0</v>
      </c>
    </row>
    <row r="20" spans="1:11" x14ac:dyDescent="0.25">
      <c r="A20">
        <f>'Log sheet'!L28</f>
        <v>18</v>
      </c>
      <c r="B20">
        <f>IF(ISBLANK('Log sheet'!C28), 0, 'Scoring table'!$B$3)</f>
        <v>0</v>
      </c>
      <c r="C20">
        <f>IF(AND(B20&gt;0, OR(LEFT('Log sheet'!$M$2)="Y", LEFT('Log sheet'!$M$2)="y")), 'Scoring table'!$B$6, 0)</f>
        <v>0</v>
      </c>
      <c r="D20">
        <f>IF(AND(B20&gt;0, OR(LEFT('Log sheet'!E28)="Y", LEFT('Log sheet'!E28)="y")),'Scoring table'!$B$7, 0)</f>
        <v>0</v>
      </c>
      <c r="E20">
        <f>IF(AND(B20&gt;0, OR(LEFT('Log sheet'!F28)="Y", LEFT('Log sheet'!F28)="y")),'Scoring table'!$B$8, 0)</f>
        <v>0</v>
      </c>
      <c r="F20">
        <f>IF(AND(B20&gt;0,$B$1), 'Scoring table'!$C$8, 0)</f>
        <v>0</v>
      </c>
      <c r="G20">
        <f>IF(AND(B20&gt;0, 'Log sheet'!G28&gt;0, 'Log sheet'!G28&lt;=1), 'Scoring table'!$B$10, 0)</f>
        <v>0</v>
      </c>
      <c r="H20">
        <f>IF(AND(B20&gt;0, 'Log sheet'!D28&gt;0, 'Log sheet'!D28&lt;=1), 'Scoring table'!$B$11, 0)</f>
        <v>0</v>
      </c>
      <c r="I20">
        <f>IF(AND($B$1, 'Log sheet'!$M$2, B20&gt;0), 'Scoring table'!$C$6, 0)</f>
        <v>0</v>
      </c>
      <c r="J20">
        <f>IF(OR('Log sheet'!B28="ZL",'Log sheet'!B28=""),0,'Scoring table'!$B$9)</f>
        <v>0</v>
      </c>
      <c r="K20">
        <f t="shared" si="0"/>
        <v>0</v>
      </c>
    </row>
    <row r="21" spans="1:11" x14ac:dyDescent="0.25">
      <c r="A21">
        <f>'Log sheet'!L29</f>
        <v>19</v>
      </c>
      <c r="B21">
        <f>IF(ISBLANK('Log sheet'!C29), 0, 'Scoring table'!$B$3)</f>
        <v>0</v>
      </c>
      <c r="C21">
        <f>IF(AND(B21&gt;0, OR(LEFT('Log sheet'!$M$2)="Y", LEFT('Log sheet'!$M$2)="y")), 'Scoring table'!$B$6, 0)</f>
        <v>0</v>
      </c>
      <c r="D21">
        <f>IF(AND(B21&gt;0, OR(LEFT('Log sheet'!E29)="Y", LEFT('Log sheet'!E29)="y")),'Scoring table'!$B$7, 0)</f>
        <v>0</v>
      </c>
      <c r="E21">
        <f>IF(AND(B21&gt;0, OR(LEFT('Log sheet'!F29)="Y", LEFT('Log sheet'!F29)="y")),'Scoring table'!$B$8, 0)</f>
        <v>0</v>
      </c>
      <c r="F21">
        <f>IF(AND(B21&gt;0,$B$1), 'Scoring table'!$C$8, 0)</f>
        <v>0</v>
      </c>
      <c r="G21">
        <f>IF(AND(B21&gt;0, 'Log sheet'!G29&gt;0, 'Log sheet'!G29&lt;=1), 'Scoring table'!$B$10, 0)</f>
        <v>0</v>
      </c>
      <c r="H21">
        <f>IF(AND(B21&gt;0, 'Log sheet'!D29&gt;0, 'Log sheet'!D29&lt;=1), 'Scoring table'!$B$11, 0)</f>
        <v>0</v>
      </c>
      <c r="I21">
        <f>IF(AND($B$1, 'Log sheet'!$M$2, B21&gt;0), 'Scoring table'!$C$6, 0)</f>
        <v>0</v>
      </c>
      <c r="J21">
        <f>IF(OR('Log sheet'!B29="ZL",'Log sheet'!B29=""),0,'Scoring table'!$B$9)</f>
        <v>0</v>
      </c>
      <c r="K21">
        <f t="shared" si="0"/>
        <v>0</v>
      </c>
    </row>
    <row r="22" spans="1:11" x14ac:dyDescent="0.25">
      <c r="A22">
        <f>'Log sheet'!L30</f>
        <v>20</v>
      </c>
      <c r="B22">
        <f>IF(ISBLANK('Log sheet'!C30), 0, 'Scoring table'!$B$3)</f>
        <v>0</v>
      </c>
      <c r="C22">
        <f>IF(AND(B22&gt;0, OR(LEFT('Log sheet'!$M$2)="Y", LEFT('Log sheet'!$M$2)="y")), 'Scoring table'!$B$6, 0)</f>
        <v>0</v>
      </c>
      <c r="D22">
        <f>IF(AND(B22&gt;0, OR(LEFT('Log sheet'!E30)="Y", LEFT('Log sheet'!E30)="y")),'Scoring table'!$B$7, 0)</f>
        <v>0</v>
      </c>
      <c r="E22">
        <f>IF(AND(B22&gt;0, OR(LEFT('Log sheet'!F30)="Y", LEFT('Log sheet'!F30)="y")),'Scoring table'!$B$8, 0)</f>
        <v>0</v>
      </c>
      <c r="F22">
        <f>IF(AND(B22&gt;0,$B$1), 'Scoring table'!$C$8, 0)</f>
        <v>0</v>
      </c>
      <c r="G22">
        <f>IF(AND(B22&gt;0, 'Log sheet'!G30&gt;0, 'Log sheet'!G30&lt;=1), 'Scoring table'!$B$10, 0)</f>
        <v>0</v>
      </c>
      <c r="H22">
        <f>IF(AND(B22&gt;0, 'Log sheet'!D30&gt;0, 'Log sheet'!D30&lt;=1), 'Scoring table'!$B$11, 0)</f>
        <v>0</v>
      </c>
      <c r="I22">
        <f>IF(AND($B$1, 'Log sheet'!$M$2, B22&gt;0), 'Scoring table'!$C$6, 0)</f>
        <v>0</v>
      </c>
      <c r="J22">
        <f>IF(OR('Log sheet'!B30="ZL",'Log sheet'!B30=""),0,'Scoring table'!$B$9)</f>
        <v>0</v>
      </c>
      <c r="K22">
        <f t="shared" si="0"/>
        <v>0</v>
      </c>
    </row>
    <row r="23" spans="1:11" x14ac:dyDescent="0.25">
      <c r="A23">
        <f>'Log sheet'!L31</f>
        <v>21</v>
      </c>
      <c r="B23">
        <f>IF(ISBLANK('Log sheet'!C31), 0, 'Scoring table'!$B$3)</f>
        <v>0</v>
      </c>
      <c r="C23">
        <f>IF(AND(B23&gt;0, OR(LEFT('Log sheet'!$M$2)="Y", LEFT('Log sheet'!$M$2)="y")), 'Scoring table'!$B$6, 0)</f>
        <v>0</v>
      </c>
      <c r="D23">
        <f>IF(AND(B23&gt;0, OR(LEFT('Log sheet'!E31)="Y", LEFT('Log sheet'!E31)="y")),'Scoring table'!$B$7, 0)</f>
        <v>0</v>
      </c>
      <c r="E23">
        <f>IF(AND(B23&gt;0, OR(LEFT('Log sheet'!F31)="Y", LEFT('Log sheet'!F31)="y")),'Scoring table'!$B$8, 0)</f>
        <v>0</v>
      </c>
      <c r="F23">
        <f>IF(AND(B23&gt;0,$B$1), 'Scoring table'!$C$8, 0)</f>
        <v>0</v>
      </c>
      <c r="G23">
        <f>IF(AND(B23&gt;0, 'Log sheet'!G31&gt;0, 'Log sheet'!G31&lt;=1), 'Scoring table'!$B$10, 0)</f>
        <v>0</v>
      </c>
      <c r="H23">
        <f>IF(AND(B23&gt;0, 'Log sheet'!D31&gt;0, 'Log sheet'!D31&lt;=1), 'Scoring table'!$B$11, 0)</f>
        <v>0</v>
      </c>
      <c r="I23">
        <f>IF(AND($B$1, 'Log sheet'!$M$2, B23&gt;0), 'Scoring table'!$C$6, 0)</f>
        <v>0</v>
      </c>
      <c r="J23">
        <f>IF(OR('Log sheet'!B31="ZL",'Log sheet'!B31=""),0,'Scoring table'!$B$9)</f>
        <v>0</v>
      </c>
      <c r="K23">
        <f t="shared" si="0"/>
        <v>0</v>
      </c>
    </row>
    <row r="24" spans="1:11" x14ac:dyDescent="0.25">
      <c r="A24">
        <f>'Log sheet'!L32</f>
        <v>22</v>
      </c>
      <c r="B24">
        <f>IF(ISBLANK('Log sheet'!C32), 0, 'Scoring table'!$B$3)</f>
        <v>0</v>
      </c>
      <c r="C24">
        <f>IF(AND(B24&gt;0, OR(LEFT('Log sheet'!$M$2)="Y", LEFT('Log sheet'!$M$2)="y")), 'Scoring table'!$B$6, 0)</f>
        <v>0</v>
      </c>
      <c r="D24">
        <f>IF(AND(B24&gt;0, OR(LEFT('Log sheet'!E32)="Y", LEFT('Log sheet'!E32)="y")),'Scoring table'!$B$7, 0)</f>
        <v>0</v>
      </c>
      <c r="E24">
        <f>IF(AND(B24&gt;0, OR(LEFT('Log sheet'!F32)="Y", LEFT('Log sheet'!F32)="y")),'Scoring table'!$B$8, 0)</f>
        <v>0</v>
      </c>
      <c r="F24">
        <f>IF(AND(B24&gt;0,$B$1), 'Scoring table'!$C$8, 0)</f>
        <v>0</v>
      </c>
      <c r="G24">
        <f>IF(AND(B24&gt;0, 'Log sheet'!G32&gt;0, 'Log sheet'!G32&lt;=1), 'Scoring table'!$B$10, 0)</f>
        <v>0</v>
      </c>
      <c r="H24">
        <f>IF(AND(B24&gt;0, 'Log sheet'!D32&gt;0, 'Log sheet'!D32&lt;=1), 'Scoring table'!$B$11, 0)</f>
        <v>0</v>
      </c>
      <c r="I24">
        <f>IF(AND($B$1, 'Log sheet'!$M$2, B24&gt;0), 'Scoring table'!$C$6, 0)</f>
        <v>0</v>
      </c>
      <c r="J24">
        <f>IF(OR('Log sheet'!B32="ZL",'Log sheet'!B32=""),0,'Scoring table'!$B$9)</f>
        <v>0</v>
      </c>
      <c r="K24">
        <f t="shared" si="0"/>
        <v>0</v>
      </c>
    </row>
    <row r="25" spans="1:11" x14ac:dyDescent="0.25">
      <c r="A25">
        <f>'Log sheet'!L33</f>
        <v>23</v>
      </c>
      <c r="B25">
        <f>IF(ISBLANK('Log sheet'!C33), 0, 'Scoring table'!$B$3)</f>
        <v>0</v>
      </c>
      <c r="C25">
        <f>IF(AND(B25&gt;0, OR(LEFT('Log sheet'!$M$2)="Y", LEFT('Log sheet'!$M$2)="y")), 'Scoring table'!$B$6, 0)</f>
        <v>0</v>
      </c>
      <c r="D25">
        <f>IF(AND(B25&gt;0, OR(LEFT('Log sheet'!E33)="Y", LEFT('Log sheet'!E33)="y")),'Scoring table'!$B$7, 0)</f>
        <v>0</v>
      </c>
      <c r="E25">
        <f>IF(AND(B25&gt;0, OR(LEFT('Log sheet'!F33)="Y", LEFT('Log sheet'!F33)="y")),'Scoring table'!$B$8, 0)</f>
        <v>0</v>
      </c>
      <c r="F25">
        <f>IF(AND(B25&gt;0,$B$1), 'Scoring table'!$C$8, 0)</f>
        <v>0</v>
      </c>
      <c r="G25">
        <f>IF(AND(B25&gt;0, 'Log sheet'!G33&gt;0, 'Log sheet'!G33&lt;=1), 'Scoring table'!$B$10, 0)</f>
        <v>0</v>
      </c>
      <c r="H25">
        <f>IF(AND(B25&gt;0, 'Log sheet'!D33&gt;0, 'Log sheet'!D33&lt;=1), 'Scoring table'!$B$11, 0)</f>
        <v>0</v>
      </c>
      <c r="I25">
        <f>IF(AND($B$1, 'Log sheet'!$M$2, B25&gt;0), 'Scoring table'!$C$6, 0)</f>
        <v>0</v>
      </c>
      <c r="J25">
        <f>IF(OR('Log sheet'!B33="ZL",'Log sheet'!B33=""),0,'Scoring table'!$B$9)</f>
        <v>0</v>
      </c>
      <c r="K25">
        <f t="shared" si="0"/>
        <v>0</v>
      </c>
    </row>
    <row r="26" spans="1:11" x14ac:dyDescent="0.25">
      <c r="A26">
        <f>'Log sheet'!L34</f>
        <v>24</v>
      </c>
      <c r="B26">
        <f>IF(ISBLANK('Log sheet'!C34), 0, 'Scoring table'!$B$3)</f>
        <v>0</v>
      </c>
      <c r="C26">
        <f>IF(AND(B26&gt;0, OR(LEFT('Log sheet'!$M$2)="Y", LEFT('Log sheet'!$M$2)="y")), 'Scoring table'!$B$6, 0)</f>
        <v>0</v>
      </c>
      <c r="D26">
        <f>IF(AND(B26&gt;0, OR(LEFT('Log sheet'!E34)="Y", LEFT('Log sheet'!E34)="y")),'Scoring table'!$B$7, 0)</f>
        <v>0</v>
      </c>
      <c r="E26">
        <f>IF(AND(B26&gt;0, OR(LEFT('Log sheet'!F34)="Y", LEFT('Log sheet'!F34)="y")),'Scoring table'!$B$8, 0)</f>
        <v>0</v>
      </c>
      <c r="F26">
        <f>IF(AND(B26&gt;0,$B$1), 'Scoring table'!$C$8, 0)</f>
        <v>0</v>
      </c>
      <c r="G26">
        <f>IF(AND(B26&gt;0, 'Log sheet'!G34&gt;0, 'Log sheet'!G34&lt;=1), 'Scoring table'!$B$10, 0)</f>
        <v>0</v>
      </c>
      <c r="H26">
        <f>IF(AND(B26&gt;0, 'Log sheet'!D34&gt;0, 'Log sheet'!D34&lt;=1), 'Scoring table'!$B$11, 0)</f>
        <v>0</v>
      </c>
      <c r="I26">
        <f>IF(AND($B$1, 'Log sheet'!$M$2, B26&gt;0), 'Scoring table'!$C$6, 0)</f>
        <v>0</v>
      </c>
      <c r="J26">
        <f>IF(OR('Log sheet'!B34="ZL",'Log sheet'!B34=""),0,'Scoring table'!$B$9)</f>
        <v>0</v>
      </c>
      <c r="K26">
        <f t="shared" si="0"/>
        <v>0</v>
      </c>
    </row>
    <row r="27" spans="1:11" x14ac:dyDescent="0.25">
      <c r="A27">
        <f>'Log sheet'!L35</f>
        <v>25</v>
      </c>
      <c r="B27">
        <f>IF(ISBLANK('Log sheet'!C35), 0, 'Scoring table'!$B$3)</f>
        <v>0</v>
      </c>
      <c r="C27">
        <f>IF(AND(B27&gt;0, OR(LEFT('Log sheet'!$M$2)="Y", LEFT('Log sheet'!$M$2)="y")), 'Scoring table'!$B$6, 0)</f>
        <v>0</v>
      </c>
      <c r="D27">
        <f>IF(AND(B27&gt;0, OR(LEFT('Log sheet'!E35)="Y", LEFT('Log sheet'!E35)="y")),'Scoring table'!$B$7, 0)</f>
        <v>0</v>
      </c>
      <c r="E27">
        <f>IF(AND(B27&gt;0, OR(LEFT('Log sheet'!F35)="Y", LEFT('Log sheet'!F35)="y")),'Scoring table'!$B$8, 0)</f>
        <v>0</v>
      </c>
      <c r="F27">
        <f>IF(AND(B27&gt;0,$B$1), 'Scoring table'!$C$8, 0)</f>
        <v>0</v>
      </c>
      <c r="G27">
        <f>IF(AND(B27&gt;0, 'Log sheet'!G35&gt;0, 'Log sheet'!G35&lt;=1), 'Scoring table'!$B$10, 0)</f>
        <v>0</v>
      </c>
      <c r="H27">
        <f>IF(AND(B27&gt;0, 'Log sheet'!D35&gt;0, 'Log sheet'!D35&lt;=1), 'Scoring table'!$B$11, 0)</f>
        <v>0</v>
      </c>
      <c r="I27">
        <f>IF(AND($B$1, 'Log sheet'!$M$2, B27&gt;0), 'Scoring table'!$C$6, 0)</f>
        <v>0</v>
      </c>
      <c r="J27">
        <f>IF(OR('Log sheet'!B35="ZL",'Log sheet'!B35=""),0,'Scoring table'!$B$9)</f>
        <v>0</v>
      </c>
      <c r="K27">
        <f t="shared" si="0"/>
        <v>0</v>
      </c>
    </row>
    <row r="28" spans="1:11" x14ac:dyDescent="0.25">
      <c r="A28">
        <f>'Log sheet'!L36</f>
        <v>26</v>
      </c>
      <c r="B28">
        <f>IF(ISBLANK('Log sheet'!C36), 0, 'Scoring table'!$B$3)</f>
        <v>0</v>
      </c>
      <c r="C28">
        <f>IF(AND(B28&gt;0, OR(LEFT('Log sheet'!$M$2)="Y", LEFT('Log sheet'!$M$2)="y")), 'Scoring table'!$B$6, 0)</f>
        <v>0</v>
      </c>
      <c r="D28">
        <f>IF(AND(B28&gt;0, OR(LEFT('Log sheet'!E36)="Y", LEFT('Log sheet'!E36)="y")),'Scoring table'!$B$7, 0)</f>
        <v>0</v>
      </c>
      <c r="E28">
        <f>IF(AND(B28&gt;0, OR(LEFT('Log sheet'!F36)="Y", LEFT('Log sheet'!F36)="y")),'Scoring table'!$B$8, 0)</f>
        <v>0</v>
      </c>
      <c r="F28">
        <f>IF(AND(B28&gt;0,$B$1), 'Scoring table'!$C$8, 0)</f>
        <v>0</v>
      </c>
      <c r="G28">
        <f>IF(AND(B28&gt;0, 'Log sheet'!G36&gt;0, 'Log sheet'!G36&lt;=1), 'Scoring table'!$B$10, 0)</f>
        <v>0</v>
      </c>
      <c r="H28">
        <f>IF(AND(B28&gt;0, 'Log sheet'!D36&gt;0, 'Log sheet'!D36&lt;=1), 'Scoring table'!$B$11, 0)</f>
        <v>0</v>
      </c>
      <c r="I28">
        <f>IF(AND($B$1, 'Log sheet'!$M$2, B28&gt;0), 'Scoring table'!$C$6, 0)</f>
        <v>0</v>
      </c>
      <c r="J28">
        <f>IF(OR('Log sheet'!B36="ZL",'Log sheet'!B36=""),0,'Scoring table'!$B$9)</f>
        <v>0</v>
      </c>
      <c r="K28">
        <f t="shared" si="0"/>
        <v>0</v>
      </c>
    </row>
    <row r="29" spans="1:11" x14ac:dyDescent="0.25">
      <c r="A29">
        <f>'Log sheet'!L37</f>
        <v>27</v>
      </c>
      <c r="B29">
        <f>IF(ISBLANK('Log sheet'!C37), 0, 'Scoring table'!$B$3)</f>
        <v>0</v>
      </c>
      <c r="C29">
        <f>IF(AND(B29&gt;0, OR(LEFT('Log sheet'!$M$2)="Y", LEFT('Log sheet'!$M$2)="y")), 'Scoring table'!$B$6, 0)</f>
        <v>0</v>
      </c>
      <c r="D29">
        <f>IF(AND(B29&gt;0, OR(LEFT('Log sheet'!E37)="Y", LEFT('Log sheet'!E37)="y")),'Scoring table'!$B$7, 0)</f>
        <v>0</v>
      </c>
      <c r="E29">
        <f>IF(AND(B29&gt;0, OR(LEFT('Log sheet'!F37)="Y", LEFT('Log sheet'!F37)="y")),'Scoring table'!$B$8, 0)</f>
        <v>0</v>
      </c>
      <c r="F29">
        <f>IF(AND(B29&gt;0,$B$1), 'Scoring table'!$C$8, 0)</f>
        <v>0</v>
      </c>
      <c r="G29">
        <f>IF(AND(B29&gt;0, 'Log sheet'!G37&gt;0, 'Log sheet'!G37&lt;=1), 'Scoring table'!$B$10, 0)</f>
        <v>0</v>
      </c>
      <c r="H29">
        <f>IF(AND(B29&gt;0, 'Log sheet'!D37&gt;0, 'Log sheet'!D37&lt;=1), 'Scoring table'!$B$11, 0)</f>
        <v>0</v>
      </c>
      <c r="I29">
        <f>IF(AND($B$1, 'Log sheet'!$M$2, B29&gt;0), 'Scoring table'!$C$6, 0)</f>
        <v>0</v>
      </c>
      <c r="J29">
        <f>IF(OR('Log sheet'!B37="ZL",'Log sheet'!B37=""),0,'Scoring table'!$B$9)</f>
        <v>0</v>
      </c>
      <c r="K29">
        <f t="shared" si="0"/>
        <v>0</v>
      </c>
    </row>
    <row r="30" spans="1:11" x14ac:dyDescent="0.25">
      <c r="A30">
        <f>'Log sheet'!L38</f>
        <v>28</v>
      </c>
      <c r="B30">
        <f>IF(ISBLANK('Log sheet'!C38), 0, 'Scoring table'!$B$3)</f>
        <v>0</v>
      </c>
      <c r="C30">
        <f>IF(AND(B30&gt;0, OR(LEFT('Log sheet'!$M$2)="Y", LEFT('Log sheet'!$M$2)="y")), 'Scoring table'!$B$6, 0)</f>
        <v>0</v>
      </c>
      <c r="D30">
        <f>IF(AND(B30&gt;0, OR(LEFT('Log sheet'!E38)="Y", LEFT('Log sheet'!E38)="y")),'Scoring table'!$B$7, 0)</f>
        <v>0</v>
      </c>
      <c r="E30">
        <f>IF(AND(B30&gt;0, OR(LEFT('Log sheet'!F38)="Y", LEFT('Log sheet'!F38)="y")),'Scoring table'!$B$8, 0)</f>
        <v>0</v>
      </c>
      <c r="F30">
        <f>IF(AND(B30&gt;0,$B$1), 'Scoring table'!$C$8, 0)</f>
        <v>0</v>
      </c>
      <c r="G30">
        <f>IF(AND(B30&gt;0, 'Log sheet'!G38&gt;0, 'Log sheet'!G38&lt;=1), 'Scoring table'!$B$10, 0)</f>
        <v>0</v>
      </c>
      <c r="H30">
        <f>IF(AND(B30&gt;0, 'Log sheet'!D38&gt;0, 'Log sheet'!D38&lt;=1), 'Scoring table'!$B$11, 0)</f>
        <v>0</v>
      </c>
      <c r="I30">
        <f>IF(AND($B$1, 'Log sheet'!$M$2, B30&gt;0), 'Scoring table'!$C$6, 0)</f>
        <v>0</v>
      </c>
      <c r="J30">
        <f>IF(OR('Log sheet'!B38="ZL",'Log sheet'!B38=""),0,'Scoring table'!$B$9)</f>
        <v>0</v>
      </c>
      <c r="K30">
        <f t="shared" si="0"/>
        <v>0</v>
      </c>
    </row>
    <row r="31" spans="1:11" x14ac:dyDescent="0.25">
      <c r="A31">
        <f>'Log sheet'!L39</f>
        <v>29</v>
      </c>
      <c r="B31">
        <f>IF(ISBLANK('Log sheet'!C39), 0, 'Scoring table'!$B$3)</f>
        <v>0</v>
      </c>
      <c r="C31">
        <f>IF(AND(B31&gt;0, OR(LEFT('Log sheet'!$M$2)="Y", LEFT('Log sheet'!$M$2)="y")), 'Scoring table'!$B$6, 0)</f>
        <v>0</v>
      </c>
      <c r="D31">
        <f>IF(AND(B31&gt;0, OR(LEFT('Log sheet'!E39)="Y", LEFT('Log sheet'!E39)="y")),'Scoring table'!$B$7, 0)</f>
        <v>0</v>
      </c>
      <c r="E31">
        <f>IF(AND(B31&gt;0, OR(LEFT('Log sheet'!F39)="Y", LEFT('Log sheet'!F39)="y")),'Scoring table'!$B$8, 0)</f>
        <v>0</v>
      </c>
      <c r="F31">
        <f>IF(AND(B31&gt;0,$B$1), 'Scoring table'!$C$8, 0)</f>
        <v>0</v>
      </c>
      <c r="G31">
        <f>IF(AND(B31&gt;0, 'Log sheet'!G39&gt;0, 'Log sheet'!G39&lt;=1), 'Scoring table'!$B$10, 0)</f>
        <v>0</v>
      </c>
      <c r="H31">
        <f>IF(AND(B31&gt;0, 'Log sheet'!D39&gt;0, 'Log sheet'!D39&lt;=1), 'Scoring table'!$B$11, 0)</f>
        <v>0</v>
      </c>
      <c r="I31">
        <f>IF(AND($B$1, 'Log sheet'!$M$2, B31&gt;0), 'Scoring table'!$C$6, 0)</f>
        <v>0</v>
      </c>
      <c r="J31">
        <f>IF(OR('Log sheet'!B39="ZL",'Log sheet'!B39=""),0,'Scoring table'!$B$9)</f>
        <v>0</v>
      </c>
      <c r="K31">
        <f t="shared" si="0"/>
        <v>0</v>
      </c>
    </row>
    <row r="32" spans="1:11" x14ac:dyDescent="0.25">
      <c r="A32">
        <f>'Log sheet'!L40</f>
        <v>30</v>
      </c>
      <c r="B32">
        <f>IF(ISBLANK('Log sheet'!C40), 0, 'Scoring table'!$B$3)</f>
        <v>0</v>
      </c>
      <c r="C32">
        <f>IF(AND(B32&gt;0, OR(LEFT('Log sheet'!$M$2)="Y", LEFT('Log sheet'!$M$2)="y")), 'Scoring table'!$B$6, 0)</f>
        <v>0</v>
      </c>
      <c r="D32">
        <f>IF(AND(B32&gt;0, OR(LEFT('Log sheet'!E40)="Y", LEFT('Log sheet'!E40)="y")),'Scoring table'!$B$7, 0)</f>
        <v>0</v>
      </c>
      <c r="E32">
        <f>IF(AND(B32&gt;0, OR(LEFT('Log sheet'!F40)="Y", LEFT('Log sheet'!F40)="y")),'Scoring table'!$B$8, 0)</f>
        <v>0</v>
      </c>
      <c r="F32">
        <f>IF(AND(B32&gt;0,$B$1), 'Scoring table'!$C$8, 0)</f>
        <v>0</v>
      </c>
      <c r="G32">
        <f>IF(AND(B32&gt;0, 'Log sheet'!G40&gt;0, 'Log sheet'!G40&lt;=1), 'Scoring table'!$B$10, 0)</f>
        <v>0</v>
      </c>
      <c r="H32">
        <f>IF(AND(B32&gt;0, 'Log sheet'!D40&gt;0, 'Log sheet'!D40&lt;=1), 'Scoring table'!$B$11, 0)</f>
        <v>0</v>
      </c>
      <c r="I32">
        <f>IF(AND($B$1, 'Log sheet'!$M$2, B32&gt;0), 'Scoring table'!$C$6, 0)</f>
        <v>0</v>
      </c>
      <c r="J32">
        <f>IF(OR('Log sheet'!B40="ZL",'Log sheet'!B40=""),0,'Scoring table'!$B$9)</f>
        <v>0</v>
      </c>
      <c r="K32">
        <f t="shared" si="0"/>
        <v>0</v>
      </c>
    </row>
    <row r="33" spans="1:11" x14ac:dyDescent="0.25">
      <c r="A33">
        <f>'Log sheet'!L41</f>
        <v>31</v>
      </c>
      <c r="B33">
        <f>IF(ISBLANK('Log sheet'!C41), 0, 'Scoring table'!$B$3)</f>
        <v>0</v>
      </c>
      <c r="C33">
        <f>IF(AND(B33&gt;0, OR(LEFT('Log sheet'!$M$2)="Y", LEFT('Log sheet'!$M$2)="y")), 'Scoring table'!$B$6, 0)</f>
        <v>0</v>
      </c>
      <c r="D33">
        <f>IF(AND(B33&gt;0, OR(LEFT('Log sheet'!E41)="Y", LEFT('Log sheet'!E41)="y")),'Scoring table'!$B$7, 0)</f>
        <v>0</v>
      </c>
      <c r="E33">
        <f>IF(AND(B33&gt;0, OR(LEFT('Log sheet'!F41)="Y", LEFT('Log sheet'!F41)="y")),'Scoring table'!$B$8, 0)</f>
        <v>0</v>
      </c>
      <c r="F33">
        <f>IF(AND(B33&gt;0,$B$1), 'Scoring table'!$C$8, 0)</f>
        <v>0</v>
      </c>
      <c r="G33">
        <f>IF(AND(B33&gt;0, 'Log sheet'!G41&gt;0, 'Log sheet'!G41&lt;=1), 'Scoring table'!$B$10, 0)</f>
        <v>0</v>
      </c>
      <c r="H33">
        <f>IF(AND(B33&gt;0, 'Log sheet'!D41&gt;0, 'Log sheet'!D41&lt;=1), 'Scoring table'!$B$11, 0)</f>
        <v>0</v>
      </c>
      <c r="I33">
        <f>IF(AND($B$1, 'Log sheet'!$M$2, B33&gt;0), 'Scoring table'!$C$6, 0)</f>
        <v>0</v>
      </c>
      <c r="J33">
        <f>IF(OR('Log sheet'!B41="ZL",'Log sheet'!B41=""),0,'Scoring table'!$B$9)</f>
        <v>0</v>
      </c>
      <c r="K33">
        <f t="shared" si="0"/>
        <v>0</v>
      </c>
    </row>
    <row r="34" spans="1:11" x14ac:dyDescent="0.25">
      <c r="A34">
        <f>'Log sheet'!L42</f>
        <v>32</v>
      </c>
      <c r="B34">
        <f>IF(ISBLANK('Log sheet'!C42), 0, 'Scoring table'!$B$3)</f>
        <v>0</v>
      </c>
      <c r="C34">
        <f>IF(AND(B34&gt;0, OR(LEFT('Log sheet'!$M$2)="Y", LEFT('Log sheet'!$M$2)="y")), 'Scoring table'!$B$6, 0)</f>
        <v>0</v>
      </c>
      <c r="D34">
        <f>IF(AND(B34&gt;0, OR(LEFT('Log sheet'!E42)="Y", LEFT('Log sheet'!E42)="y")),'Scoring table'!$B$7, 0)</f>
        <v>0</v>
      </c>
      <c r="E34">
        <f>IF(AND(B34&gt;0, OR(LEFT('Log sheet'!F42)="Y", LEFT('Log sheet'!F42)="y")),'Scoring table'!$B$8, 0)</f>
        <v>0</v>
      </c>
      <c r="F34">
        <f>IF(AND(B34&gt;0,$B$1), 'Scoring table'!$C$8, 0)</f>
        <v>0</v>
      </c>
      <c r="G34">
        <f>IF(AND(B34&gt;0, 'Log sheet'!G42&gt;0, 'Log sheet'!G42&lt;=1), 'Scoring table'!$B$10, 0)</f>
        <v>0</v>
      </c>
      <c r="H34">
        <f>IF(AND(B34&gt;0, 'Log sheet'!D42&gt;0, 'Log sheet'!D42&lt;=1), 'Scoring table'!$B$11, 0)</f>
        <v>0</v>
      </c>
      <c r="I34">
        <f>IF(AND($B$1, 'Log sheet'!$M$2, B34&gt;0), 'Scoring table'!$C$6, 0)</f>
        <v>0</v>
      </c>
      <c r="J34">
        <f>IF(OR('Log sheet'!B42="ZL",'Log sheet'!B42=""),0,'Scoring table'!$B$9)</f>
        <v>0</v>
      </c>
      <c r="K34">
        <f t="shared" si="0"/>
        <v>0</v>
      </c>
    </row>
    <row r="35" spans="1:11" x14ac:dyDescent="0.25">
      <c r="A35">
        <f>'Log sheet'!L43</f>
        <v>33</v>
      </c>
      <c r="B35">
        <f>IF(ISBLANK('Log sheet'!C43), 0, 'Scoring table'!$B$3)</f>
        <v>0</v>
      </c>
      <c r="C35">
        <f>IF(AND(B35&gt;0, OR(LEFT('Log sheet'!$M$2)="Y", LEFT('Log sheet'!$M$2)="y")), 'Scoring table'!$B$6, 0)</f>
        <v>0</v>
      </c>
      <c r="D35">
        <f>IF(AND(B35&gt;0, OR(LEFT('Log sheet'!E43)="Y", LEFT('Log sheet'!E43)="y")),'Scoring table'!$B$7, 0)</f>
        <v>0</v>
      </c>
      <c r="E35">
        <f>IF(AND(B35&gt;0, OR(LEFT('Log sheet'!F43)="Y", LEFT('Log sheet'!F43)="y")),'Scoring table'!$B$8, 0)</f>
        <v>0</v>
      </c>
      <c r="F35">
        <f>IF(AND(B35&gt;0,$B$1), 'Scoring table'!$C$8, 0)</f>
        <v>0</v>
      </c>
      <c r="G35">
        <f>IF(AND(B35&gt;0, 'Log sheet'!G43&gt;0, 'Log sheet'!G43&lt;=1), 'Scoring table'!$B$10, 0)</f>
        <v>0</v>
      </c>
      <c r="H35">
        <f>IF(AND(B35&gt;0, 'Log sheet'!D43&gt;0, 'Log sheet'!D43&lt;=1), 'Scoring table'!$B$11, 0)</f>
        <v>0</v>
      </c>
      <c r="I35">
        <f>IF(AND($B$1, 'Log sheet'!$M$2, B35&gt;0), 'Scoring table'!$C$6, 0)</f>
        <v>0</v>
      </c>
      <c r="J35">
        <f>IF(OR('Log sheet'!B43="ZL",'Log sheet'!B43=""),0,'Scoring table'!$B$9)</f>
        <v>0</v>
      </c>
      <c r="K35">
        <f t="shared" si="0"/>
        <v>0</v>
      </c>
    </row>
    <row r="36" spans="1:11" x14ac:dyDescent="0.25">
      <c r="A36">
        <f>'Log sheet'!L44</f>
        <v>34</v>
      </c>
      <c r="B36">
        <f>IF(ISBLANK('Log sheet'!C44), 0, 'Scoring table'!$B$3)</f>
        <v>0</v>
      </c>
      <c r="C36">
        <f>IF(AND(B36&gt;0, OR(LEFT('Log sheet'!$M$2)="Y", LEFT('Log sheet'!$M$2)="y")), 'Scoring table'!$B$6, 0)</f>
        <v>0</v>
      </c>
      <c r="D36">
        <f>IF(AND(B36&gt;0, OR(LEFT('Log sheet'!E44)="Y", LEFT('Log sheet'!E44)="y")),'Scoring table'!$B$7, 0)</f>
        <v>0</v>
      </c>
      <c r="E36">
        <f>IF(AND(B36&gt;0, OR(LEFT('Log sheet'!F44)="Y", LEFT('Log sheet'!F44)="y")),'Scoring table'!$B$8, 0)</f>
        <v>0</v>
      </c>
      <c r="F36">
        <f>IF(AND(B36&gt;0,$B$1), 'Scoring table'!$C$8, 0)</f>
        <v>0</v>
      </c>
      <c r="G36">
        <f>IF(AND(B36&gt;0, 'Log sheet'!G44&gt;0, 'Log sheet'!G44&lt;=1), 'Scoring table'!$B$10, 0)</f>
        <v>0</v>
      </c>
      <c r="H36">
        <f>IF(AND(B36&gt;0, 'Log sheet'!D44&gt;0, 'Log sheet'!D44&lt;=1), 'Scoring table'!$B$11, 0)</f>
        <v>0</v>
      </c>
      <c r="I36">
        <f>IF(AND($B$1, 'Log sheet'!$M$2, B36&gt;0), 'Scoring table'!$C$6, 0)</f>
        <v>0</v>
      </c>
      <c r="J36">
        <f>IF(OR('Log sheet'!B44="ZL",'Log sheet'!B44=""),0,'Scoring table'!$B$9)</f>
        <v>0</v>
      </c>
      <c r="K36">
        <f t="shared" si="0"/>
        <v>0</v>
      </c>
    </row>
    <row r="37" spans="1:11" x14ac:dyDescent="0.25">
      <c r="A37">
        <f>'Log sheet'!L45</f>
        <v>35</v>
      </c>
      <c r="B37">
        <f>IF(ISBLANK('Log sheet'!C45), 0, 'Scoring table'!$B$3)</f>
        <v>0</v>
      </c>
      <c r="C37">
        <f>IF(AND(B37&gt;0, OR(LEFT('Log sheet'!$M$2)="Y", LEFT('Log sheet'!$M$2)="y")), 'Scoring table'!$B$6, 0)</f>
        <v>0</v>
      </c>
      <c r="D37">
        <f>IF(AND(B37&gt;0, OR(LEFT('Log sheet'!E45)="Y", LEFT('Log sheet'!E45)="y")),'Scoring table'!$B$7, 0)</f>
        <v>0</v>
      </c>
      <c r="E37">
        <f>IF(AND(B37&gt;0, OR(LEFT('Log sheet'!F45)="Y", LEFT('Log sheet'!F45)="y")),'Scoring table'!$B$8, 0)</f>
        <v>0</v>
      </c>
      <c r="F37">
        <f>IF(AND(B37&gt;0,$B$1), 'Scoring table'!$C$8, 0)</f>
        <v>0</v>
      </c>
      <c r="G37">
        <f>IF(AND(B37&gt;0, 'Log sheet'!G45&gt;0, 'Log sheet'!G45&lt;=1), 'Scoring table'!$B$10, 0)</f>
        <v>0</v>
      </c>
      <c r="H37">
        <f>IF(AND(B37&gt;0, 'Log sheet'!D45&gt;0, 'Log sheet'!D45&lt;=1), 'Scoring table'!$B$11, 0)</f>
        <v>0</v>
      </c>
      <c r="I37">
        <f>IF(AND($B$1, 'Log sheet'!$M$2, B37&gt;0), 'Scoring table'!$C$6, 0)</f>
        <v>0</v>
      </c>
      <c r="J37">
        <f>IF(OR('Log sheet'!B45="ZL",'Log sheet'!B45=""),0,'Scoring table'!$B$9)</f>
        <v>0</v>
      </c>
      <c r="K37">
        <f t="shared" si="0"/>
        <v>0</v>
      </c>
    </row>
    <row r="38" spans="1:11" x14ac:dyDescent="0.25">
      <c r="A38">
        <f>'Log sheet'!L46</f>
        <v>36</v>
      </c>
      <c r="B38">
        <f>IF(ISBLANK('Log sheet'!C46), 0, 'Scoring table'!$B$3)</f>
        <v>0</v>
      </c>
      <c r="C38">
        <f>IF(AND(B38&gt;0, OR(LEFT('Log sheet'!$M$2)="Y", LEFT('Log sheet'!$M$2)="y")), 'Scoring table'!$B$6, 0)</f>
        <v>0</v>
      </c>
      <c r="D38">
        <f>IF(AND(B38&gt;0, OR(LEFT('Log sheet'!E46)="Y", LEFT('Log sheet'!E46)="y")),'Scoring table'!$B$7, 0)</f>
        <v>0</v>
      </c>
      <c r="E38">
        <f>IF(AND(B38&gt;0, OR(LEFT('Log sheet'!F46)="Y", LEFT('Log sheet'!F46)="y")),'Scoring table'!$B$8, 0)</f>
        <v>0</v>
      </c>
      <c r="F38">
        <f>IF(AND(B38&gt;0,$B$1), 'Scoring table'!$C$8, 0)</f>
        <v>0</v>
      </c>
      <c r="G38">
        <f>IF(AND(B38&gt;0, 'Log sheet'!G46&gt;0, 'Log sheet'!G46&lt;=1), 'Scoring table'!$B$10, 0)</f>
        <v>0</v>
      </c>
      <c r="H38">
        <f>IF(AND(B38&gt;0, 'Log sheet'!D46&gt;0, 'Log sheet'!D46&lt;=1), 'Scoring table'!$B$11, 0)</f>
        <v>0</v>
      </c>
      <c r="I38">
        <f>IF(AND($B$1, 'Log sheet'!$M$2, B38&gt;0), 'Scoring table'!$C$6, 0)</f>
        <v>0</v>
      </c>
      <c r="J38">
        <f>IF(OR('Log sheet'!B46="ZL",'Log sheet'!B46=""),0,'Scoring table'!$B$9)</f>
        <v>0</v>
      </c>
      <c r="K38">
        <f t="shared" si="0"/>
        <v>0</v>
      </c>
    </row>
    <row r="39" spans="1:11" x14ac:dyDescent="0.25">
      <c r="A39">
        <f>'Log sheet'!L47</f>
        <v>37</v>
      </c>
      <c r="B39">
        <f>IF(ISBLANK('Log sheet'!C47), 0, 'Scoring table'!$B$3)</f>
        <v>0</v>
      </c>
      <c r="C39">
        <f>IF(AND(B39&gt;0, OR(LEFT('Log sheet'!$M$2)="Y", LEFT('Log sheet'!$M$2)="y")), 'Scoring table'!$B$6, 0)</f>
        <v>0</v>
      </c>
      <c r="D39">
        <f>IF(AND(B39&gt;0, OR(LEFT('Log sheet'!E47)="Y", LEFT('Log sheet'!E47)="y")),'Scoring table'!$B$7, 0)</f>
        <v>0</v>
      </c>
      <c r="E39">
        <f>IF(AND(B39&gt;0, OR(LEFT('Log sheet'!F47)="Y", LEFT('Log sheet'!F47)="y")),'Scoring table'!$B$8, 0)</f>
        <v>0</v>
      </c>
      <c r="F39">
        <f>IF(AND(B39&gt;0,$B$1), 'Scoring table'!$C$8, 0)</f>
        <v>0</v>
      </c>
      <c r="G39">
        <f>IF(AND(B39&gt;0, 'Log sheet'!G47&gt;0, 'Log sheet'!G47&lt;=1), 'Scoring table'!$B$10, 0)</f>
        <v>0</v>
      </c>
      <c r="H39">
        <f>IF(AND(B39&gt;0, 'Log sheet'!D47&gt;0, 'Log sheet'!D47&lt;=1), 'Scoring table'!$B$11, 0)</f>
        <v>0</v>
      </c>
      <c r="I39">
        <f>IF(AND($B$1, 'Log sheet'!$M$2, B39&gt;0), 'Scoring table'!$C$6, 0)</f>
        <v>0</v>
      </c>
      <c r="J39">
        <f>IF(OR('Log sheet'!B47="ZL",'Log sheet'!B47=""),0,'Scoring table'!$B$9)</f>
        <v>0</v>
      </c>
      <c r="K39">
        <f t="shared" si="0"/>
        <v>0</v>
      </c>
    </row>
    <row r="40" spans="1:11" x14ac:dyDescent="0.25">
      <c r="A40">
        <f>'Log sheet'!L48</f>
        <v>38</v>
      </c>
      <c r="B40">
        <f>IF(ISBLANK('Log sheet'!C48), 0, 'Scoring table'!$B$3)</f>
        <v>0</v>
      </c>
      <c r="C40">
        <f>IF(AND(B40&gt;0, OR(LEFT('Log sheet'!$M$2)="Y", LEFT('Log sheet'!$M$2)="y")), 'Scoring table'!$B$6, 0)</f>
        <v>0</v>
      </c>
      <c r="D40">
        <f>IF(AND(B40&gt;0, OR(LEFT('Log sheet'!E48)="Y", LEFT('Log sheet'!E48)="y")),'Scoring table'!$B$7, 0)</f>
        <v>0</v>
      </c>
      <c r="E40">
        <f>IF(AND(B40&gt;0, OR(LEFT('Log sheet'!F48)="Y", LEFT('Log sheet'!F48)="y")),'Scoring table'!$B$8, 0)</f>
        <v>0</v>
      </c>
      <c r="F40">
        <f>IF(AND(B40&gt;0,$B$1), 'Scoring table'!$C$8, 0)</f>
        <v>0</v>
      </c>
      <c r="G40">
        <f>IF(AND(B40&gt;0, 'Log sheet'!G48&gt;0, 'Log sheet'!G48&lt;=1), 'Scoring table'!$B$10, 0)</f>
        <v>0</v>
      </c>
      <c r="H40">
        <f>IF(AND(B40&gt;0, 'Log sheet'!D48&gt;0, 'Log sheet'!D48&lt;=1), 'Scoring table'!$B$11, 0)</f>
        <v>0</v>
      </c>
      <c r="I40">
        <f>IF(AND($B$1, 'Log sheet'!$M$2, B40&gt;0), 'Scoring table'!$C$6, 0)</f>
        <v>0</v>
      </c>
      <c r="J40">
        <f>IF(OR('Log sheet'!B48="ZL",'Log sheet'!B48=""),0,'Scoring table'!$B$9)</f>
        <v>0</v>
      </c>
      <c r="K40">
        <f t="shared" si="0"/>
        <v>0</v>
      </c>
    </row>
    <row r="41" spans="1:11" x14ac:dyDescent="0.25">
      <c r="A41">
        <f>'Log sheet'!L49</f>
        <v>39</v>
      </c>
      <c r="B41">
        <f>IF(ISBLANK('Log sheet'!C49), 0, 'Scoring table'!$B$3)</f>
        <v>0</v>
      </c>
      <c r="C41">
        <f>IF(AND(B41&gt;0, OR(LEFT('Log sheet'!$M$2)="Y", LEFT('Log sheet'!$M$2)="y")), 'Scoring table'!$B$6, 0)</f>
        <v>0</v>
      </c>
      <c r="D41">
        <f>IF(AND(B41&gt;0, OR(LEFT('Log sheet'!E49)="Y", LEFT('Log sheet'!E49)="y")),'Scoring table'!$B$7, 0)</f>
        <v>0</v>
      </c>
      <c r="E41">
        <f>IF(AND(B41&gt;0, OR(LEFT('Log sheet'!F49)="Y", LEFT('Log sheet'!F49)="y")),'Scoring table'!$B$8, 0)</f>
        <v>0</v>
      </c>
      <c r="F41">
        <f>IF(AND(B41&gt;0,$B$1), 'Scoring table'!$C$8, 0)</f>
        <v>0</v>
      </c>
      <c r="G41">
        <f>IF(AND(B41&gt;0, 'Log sheet'!G49&gt;0, 'Log sheet'!G49&lt;=1), 'Scoring table'!$B$10, 0)</f>
        <v>0</v>
      </c>
      <c r="H41">
        <f>IF(AND(B41&gt;0, 'Log sheet'!D49&gt;0, 'Log sheet'!D49&lt;=1), 'Scoring table'!$B$11, 0)</f>
        <v>0</v>
      </c>
      <c r="I41">
        <f>IF(AND($B$1, 'Log sheet'!$M$2, B41&gt;0), 'Scoring table'!$C$6, 0)</f>
        <v>0</v>
      </c>
      <c r="J41">
        <f>IF(OR('Log sheet'!B49="ZL",'Log sheet'!B49=""),0,'Scoring table'!$B$9)</f>
        <v>0</v>
      </c>
      <c r="K41">
        <f t="shared" si="0"/>
        <v>0</v>
      </c>
    </row>
    <row r="42" spans="1:11" x14ac:dyDescent="0.25">
      <c r="A42">
        <f>'Log sheet'!L50</f>
        <v>40</v>
      </c>
      <c r="B42">
        <f>IF(ISBLANK('Log sheet'!C50), 0, 'Scoring table'!$B$3)</f>
        <v>0</v>
      </c>
      <c r="C42">
        <f>IF(AND(B42&gt;0, OR(LEFT('Log sheet'!$M$2)="Y", LEFT('Log sheet'!$M$2)="y")), 'Scoring table'!$B$6, 0)</f>
        <v>0</v>
      </c>
      <c r="D42">
        <f>IF(AND(B42&gt;0, OR(LEFT('Log sheet'!E50)="Y", LEFT('Log sheet'!E50)="y")),'Scoring table'!$B$7, 0)</f>
        <v>0</v>
      </c>
      <c r="E42">
        <f>IF(AND(B42&gt;0, OR(LEFT('Log sheet'!F50)="Y", LEFT('Log sheet'!F50)="y")),'Scoring table'!$B$8, 0)</f>
        <v>0</v>
      </c>
      <c r="F42">
        <f>IF(AND(B42&gt;0,$B$1), 'Scoring table'!$C$8, 0)</f>
        <v>0</v>
      </c>
      <c r="G42">
        <f>IF(AND(B42&gt;0, 'Log sheet'!G50&gt;0, 'Log sheet'!G50&lt;=1), 'Scoring table'!$B$10, 0)</f>
        <v>0</v>
      </c>
      <c r="H42">
        <f>IF(AND(B42&gt;0, 'Log sheet'!D50&gt;0, 'Log sheet'!D50&lt;=1), 'Scoring table'!$B$11, 0)</f>
        <v>0</v>
      </c>
      <c r="I42">
        <f>IF(AND($B$1, 'Log sheet'!$M$2, B42&gt;0), 'Scoring table'!$C$6, 0)</f>
        <v>0</v>
      </c>
      <c r="J42">
        <f>IF(OR('Log sheet'!B50="ZL",'Log sheet'!B50=""),0,'Scoring table'!$B$9)</f>
        <v>0</v>
      </c>
      <c r="K42">
        <f t="shared" si="0"/>
        <v>0</v>
      </c>
    </row>
    <row r="43" spans="1:11" x14ac:dyDescent="0.25">
      <c r="A43">
        <f>'Log sheet'!L51</f>
        <v>41</v>
      </c>
      <c r="B43">
        <f>IF(ISBLANK('Log sheet'!C51), 0, 'Scoring table'!$B$3)</f>
        <v>0</v>
      </c>
      <c r="C43">
        <f>IF(AND(B43&gt;0, OR(LEFT('Log sheet'!$M$2)="Y", LEFT('Log sheet'!$M$2)="y")), 'Scoring table'!$B$6, 0)</f>
        <v>0</v>
      </c>
      <c r="D43">
        <f>IF(AND(B43&gt;0, OR(LEFT('Log sheet'!E51)="Y", LEFT('Log sheet'!E51)="y")),'Scoring table'!$B$7, 0)</f>
        <v>0</v>
      </c>
      <c r="E43">
        <f>IF(AND(B43&gt;0, OR(LEFT('Log sheet'!F51)="Y", LEFT('Log sheet'!F51)="y")),'Scoring table'!$B$8, 0)</f>
        <v>0</v>
      </c>
      <c r="F43">
        <f>IF(AND(B43&gt;0,$B$1), 'Scoring table'!$C$8, 0)</f>
        <v>0</v>
      </c>
      <c r="G43">
        <f>IF(AND(B43&gt;0, 'Log sheet'!G51&gt;0, 'Log sheet'!G51&lt;=1), 'Scoring table'!$B$10, 0)</f>
        <v>0</v>
      </c>
      <c r="H43">
        <f>IF(AND(B43&gt;0, 'Log sheet'!D51&gt;0, 'Log sheet'!D51&lt;=1), 'Scoring table'!$B$11, 0)</f>
        <v>0</v>
      </c>
      <c r="I43">
        <f>IF(AND($B$1, 'Log sheet'!$M$2, B43&gt;0), 'Scoring table'!$C$6, 0)</f>
        <v>0</v>
      </c>
      <c r="J43">
        <f>IF(OR('Log sheet'!B51="ZL",'Log sheet'!B51=""),0,'Scoring table'!$B$9)</f>
        <v>0</v>
      </c>
      <c r="K43">
        <f t="shared" si="0"/>
        <v>0</v>
      </c>
    </row>
    <row r="44" spans="1:11" x14ac:dyDescent="0.25">
      <c r="A44">
        <f>'Log sheet'!L52</f>
        <v>42</v>
      </c>
      <c r="B44">
        <f>IF(ISBLANK('Log sheet'!C52), 0, 'Scoring table'!$B$3)</f>
        <v>0</v>
      </c>
      <c r="C44">
        <f>IF(AND(B44&gt;0, OR(LEFT('Log sheet'!$M$2)="Y", LEFT('Log sheet'!$M$2)="y")), 'Scoring table'!$B$6, 0)</f>
        <v>0</v>
      </c>
      <c r="D44">
        <f>IF(AND(B44&gt;0, OR(LEFT('Log sheet'!E52)="Y", LEFT('Log sheet'!E52)="y")),'Scoring table'!$B$7, 0)</f>
        <v>0</v>
      </c>
      <c r="E44">
        <f>IF(AND(B44&gt;0, OR(LEFT('Log sheet'!F52)="Y", LEFT('Log sheet'!F52)="y")),'Scoring table'!$B$8, 0)</f>
        <v>0</v>
      </c>
      <c r="F44">
        <f>IF(AND(B44&gt;0,$B$1), 'Scoring table'!$C$8, 0)</f>
        <v>0</v>
      </c>
      <c r="G44">
        <f>IF(AND(B44&gt;0, 'Log sheet'!G52&gt;0, 'Log sheet'!G52&lt;=1), 'Scoring table'!$B$10, 0)</f>
        <v>0</v>
      </c>
      <c r="H44">
        <f>IF(AND(B44&gt;0, 'Log sheet'!D52&gt;0, 'Log sheet'!D52&lt;=1), 'Scoring table'!$B$11, 0)</f>
        <v>0</v>
      </c>
      <c r="I44">
        <f>IF(AND($B$1, 'Log sheet'!$M$2, B44&gt;0), 'Scoring table'!$C$6, 0)</f>
        <v>0</v>
      </c>
      <c r="J44">
        <f>IF(OR('Log sheet'!B52="ZL",'Log sheet'!B52=""),0,'Scoring table'!$B$9)</f>
        <v>0</v>
      </c>
      <c r="K44">
        <f t="shared" si="0"/>
        <v>0</v>
      </c>
    </row>
    <row r="45" spans="1:11" x14ac:dyDescent="0.25">
      <c r="A45">
        <f>'Log sheet'!L53</f>
        <v>43</v>
      </c>
      <c r="B45">
        <f>IF(ISBLANK('Log sheet'!C53), 0, 'Scoring table'!$B$3)</f>
        <v>0</v>
      </c>
      <c r="C45">
        <f>IF(AND(B45&gt;0, OR(LEFT('Log sheet'!$M$2)="Y", LEFT('Log sheet'!$M$2)="y")), 'Scoring table'!$B$6, 0)</f>
        <v>0</v>
      </c>
      <c r="D45">
        <f>IF(AND(B45&gt;0, OR(LEFT('Log sheet'!E53)="Y", LEFT('Log sheet'!E53)="y")),'Scoring table'!$B$7, 0)</f>
        <v>0</v>
      </c>
      <c r="E45">
        <f>IF(AND(B45&gt;0, OR(LEFT('Log sheet'!F53)="Y", LEFT('Log sheet'!F53)="y")),'Scoring table'!$B$8, 0)</f>
        <v>0</v>
      </c>
      <c r="F45">
        <f>IF(AND(B45&gt;0,$B$1), 'Scoring table'!$C$8, 0)</f>
        <v>0</v>
      </c>
      <c r="G45">
        <f>IF(AND(B45&gt;0, 'Log sheet'!G53&gt;0, 'Log sheet'!G53&lt;=1), 'Scoring table'!$B$10, 0)</f>
        <v>0</v>
      </c>
      <c r="H45">
        <f>IF(AND(B45&gt;0, 'Log sheet'!D53&gt;0, 'Log sheet'!D53&lt;=1), 'Scoring table'!$B$11, 0)</f>
        <v>0</v>
      </c>
      <c r="I45">
        <f>IF(AND($B$1, 'Log sheet'!$M$2, B45&gt;0), 'Scoring table'!$C$6, 0)</f>
        <v>0</v>
      </c>
      <c r="J45">
        <f>IF(OR('Log sheet'!B53="ZL",'Log sheet'!B53=""),0,'Scoring table'!$B$9)</f>
        <v>0</v>
      </c>
      <c r="K45">
        <f t="shared" si="0"/>
        <v>0</v>
      </c>
    </row>
    <row r="46" spans="1:11" x14ac:dyDescent="0.25">
      <c r="A46">
        <f>'Log sheet'!L54</f>
        <v>44</v>
      </c>
      <c r="B46">
        <f>IF(ISBLANK('Log sheet'!C54), 0, 'Scoring table'!$B$3)</f>
        <v>0</v>
      </c>
      <c r="C46">
        <f>IF(AND(B46&gt;0, OR(LEFT('Log sheet'!$M$2)="Y", LEFT('Log sheet'!$M$2)="y")), 'Scoring table'!$B$6, 0)</f>
        <v>0</v>
      </c>
      <c r="D46">
        <f>IF(AND(B46&gt;0, OR(LEFT('Log sheet'!E54)="Y", LEFT('Log sheet'!E54)="y")),'Scoring table'!$B$7, 0)</f>
        <v>0</v>
      </c>
      <c r="E46">
        <f>IF(AND(B46&gt;0, OR(LEFT('Log sheet'!F54)="Y", LEFT('Log sheet'!F54)="y")),'Scoring table'!$B$8, 0)</f>
        <v>0</v>
      </c>
      <c r="F46">
        <f>IF(AND(B46&gt;0,$B$1), 'Scoring table'!$C$8, 0)</f>
        <v>0</v>
      </c>
      <c r="G46">
        <f>IF(AND(B46&gt;0, 'Log sheet'!G54&gt;0, 'Log sheet'!G54&lt;=1), 'Scoring table'!$B$10, 0)</f>
        <v>0</v>
      </c>
      <c r="H46">
        <f>IF(AND(B46&gt;0, 'Log sheet'!D54&gt;0, 'Log sheet'!D54&lt;=1), 'Scoring table'!$B$11, 0)</f>
        <v>0</v>
      </c>
      <c r="I46">
        <f>IF(AND($B$1, 'Log sheet'!$M$2, B46&gt;0), 'Scoring table'!$C$6, 0)</f>
        <v>0</v>
      </c>
      <c r="J46">
        <f>IF(OR('Log sheet'!B54="ZL",'Log sheet'!B54=""),0,'Scoring table'!$B$9)</f>
        <v>0</v>
      </c>
      <c r="K46">
        <f t="shared" si="0"/>
        <v>0</v>
      </c>
    </row>
    <row r="47" spans="1:11" x14ac:dyDescent="0.25">
      <c r="A47">
        <f>'Log sheet'!L55</f>
        <v>45</v>
      </c>
      <c r="B47">
        <f>IF(ISBLANK('Log sheet'!C55), 0, 'Scoring table'!$B$3)</f>
        <v>0</v>
      </c>
      <c r="C47">
        <f>IF(AND(B47&gt;0, OR(LEFT('Log sheet'!$M$2)="Y", LEFT('Log sheet'!$M$2)="y")), 'Scoring table'!$B$6, 0)</f>
        <v>0</v>
      </c>
      <c r="D47">
        <f>IF(AND(B47&gt;0, OR(LEFT('Log sheet'!E55)="Y", LEFT('Log sheet'!E55)="y")),'Scoring table'!$B$7, 0)</f>
        <v>0</v>
      </c>
      <c r="E47">
        <f>IF(AND(B47&gt;0, OR(LEFT('Log sheet'!F55)="Y", LEFT('Log sheet'!F55)="y")),'Scoring table'!$B$8, 0)</f>
        <v>0</v>
      </c>
      <c r="F47">
        <f>IF(AND(B47&gt;0,$B$1), 'Scoring table'!$C$8, 0)</f>
        <v>0</v>
      </c>
      <c r="G47">
        <f>IF(AND(B47&gt;0, 'Log sheet'!G55&gt;0, 'Log sheet'!G55&lt;=1), 'Scoring table'!$B$10, 0)</f>
        <v>0</v>
      </c>
      <c r="H47">
        <f>IF(AND(B47&gt;0, 'Log sheet'!D55&gt;0, 'Log sheet'!D55&lt;=1), 'Scoring table'!$B$11, 0)</f>
        <v>0</v>
      </c>
      <c r="I47">
        <f>IF(AND($B$1, 'Log sheet'!$M$2, B47&gt;0), 'Scoring table'!$C$6, 0)</f>
        <v>0</v>
      </c>
      <c r="J47">
        <f>IF(OR('Log sheet'!B55="ZL",'Log sheet'!B55=""),0,'Scoring table'!$B$9)</f>
        <v>0</v>
      </c>
      <c r="K47">
        <f t="shared" si="0"/>
        <v>0</v>
      </c>
    </row>
    <row r="48" spans="1:11" x14ac:dyDescent="0.25">
      <c r="A48">
        <f>'Log sheet'!L56</f>
        <v>46</v>
      </c>
      <c r="B48">
        <f>IF(ISBLANK('Log sheet'!C56), 0, 'Scoring table'!$B$3)</f>
        <v>0</v>
      </c>
      <c r="C48">
        <f>IF(AND(B48&gt;0, OR(LEFT('Log sheet'!$M$2)="Y", LEFT('Log sheet'!$M$2)="y")), 'Scoring table'!$B$6, 0)</f>
        <v>0</v>
      </c>
      <c r="D48">
        <f>IF(AND(B48&gt;0, OR(LEFT('Log sheet'!E56)="Y", LEFT('Log sheet'!E56)="y")),'Scoring table'!$B$7, 0)</f>
        <v>0</v>
      </c>
      <c r="E48">
        <f>IF(AND(B48&gt;0, OR(LEFT('Log sheet'!F56)="Y", LEFT('Log sheet'!F56)="y")),'Scoring table'!$B$8, 0)</f>
        <v>0</v>
      </c>
      <c r="F48">
        <f>IF(AND(B48&gt;0,$B$1), 'Scoring table'!$C$8, 0)</f>
        <v>0</v>
      </c>
      <c r="G48">
        <f>IF(AND(B48&gt;0, 'Log sheet'!G56&gt;0, 'Log sheet'!G56&lt;=1), 'Scoring table'!$B$10, 0)</f>
        <v>0</v>
      </c>
      <c r="H48">
        <f>IF(AND(B48&gt;0, 'Log sheet'!D56&gt;0, 'Log sheet'!D56&lt;=1), 'Scoring table'!$B$11, 0)</f>
        <v>0</v>
      </c>
      <c r="I48">
        <f>IF(AND($B$1, 'Log sheet'!$M$2, B48&gt;0), 'Scoring table'!$C$6, 0)</f>
        <v>0</v>
      </c>
      <c r="J48">
        <f>IF(OR('Log sheet'!B56="ZL",'Log sheet'!B56=""),0,'Scoring table'!$B$9)</f>
        <v>0</v>
      </c>
      <c r="K48">
        <f t="shared" si="0"/>
        <v>0</v>
      </c>
    </row>
    <row r="49" spans="1:11" x14ac:dyDescent="0.25">
      <c r="A49">
        <f>'Log sheet'!L57</f>
        <v>47</v>
      </c>
      <c r="B49">
        <f>IF(ISBLANK('Log sheet'!C57), 0, 'Scoring table'!$B$3)</f>
        <v>0</v>
      </c>
      <c r="C49">
        <f>IF(AND(B49&gt;0, OR(LEFT('Log sheet'!$M$2)="Y", LEFT('Log sheet'!$M$2)="y")), 'Scoring table'!$B$6, 0)</f>
        <v>0</v>
      </c>
      <c r="D49">
        <f>IF(AND(B49&gt;0, OR(LEFT('Log sheet'!E57)="Y", LEFT('Log sheet'!E57)="y")),'Scoring table'!$B$7, 0)</f>
        <v>0</v>
      </c>
      <c r="E49">
        <f>IF(AND(B49&gt;0, OR(LEFT('Log sheet'!F57)="Y", LEFT('Log sheet'!F57)="y")),'Scoring table'!$B$8, 0)</f>
        <v>0</v>
      </c>
      <c r="F49">
        <f>IF(AND(B49&gt;0,$B$1), 'Scoring table'!$C$8, 0)</f>
        <v>0</v>
      </c>
      <c r="G49">
        <f>IF(AND(B49&gt;0, 'Log sheet'!G57&gt;0, 'Log sheet'!G57&lt;=1), 'Scoring table'!$B$10, 0)</f>
        <v>0</v>
      </c>
      <c r="H49">
        <f>IF(AND(B49&gt;0, 'Log sheet'!D57&gt;0, 'Log sheet'!D57&lt;=1), 'Scoring table'!$B$11, 0)</f>
        <v>0</v>
      </c>
      <c r="I49">
        <f>IF(AND($B$1, 'Log sheet'!$M$2, B49&gt;0), 'Scoring table'!$C$6, 0)</f>
        <v>0</v>
      </c>
      <c r="J49">
        <f>IF(OR('Log sheet'!B57="ZL",'Log sheet'!B57=""),0,'Scoring table'!$B$9)</f>
        <v>0</v>
      </c>
      <c r="K49">
        <f t="shared" si="0"/>
        <v>0</v>
      </c>
    </row>
    <row r="50" spans="1:11" x14ac:dyDescent="0.25">
      <c r="A50">
        <f>'Log sheet'!L58</f>
        <v>48</v>
      </c>
      <c r="B50">
        <f>IF(ISBLANK('Log sheet'!C58), 0, 'Scoring table'!$B$3)</f>
        <v>0</v>
      </c>
      <c r="C50">
        <f>IF(AND(B50&gt;0, OR(LEFT('Log sheet'!$M$2)="Y", LEFT('Log sheet'!$M$2)="y")), 'Scoring table'!$B$6, 0)</f>
        <v>0</v>
      </c>
      <c r="D50">
        <f>IF(AND(B50&gt;0, OR(LEFT('Log sheet'!E58)="Y", LEFT('Log sheet'!E58)="y")),'Scoring table'!$B$7, 0)</f>
        <v>0</v>
      </c>
      <c r="E50">
        <f>IF(AND(B50&gt;0, OR(LEFT('Log sheet'!F58)="Y", LEFT('Log sheet'!F58)="y")),'Scoring table'!$B$8, 0)</f>
        <v>0</v>
      </c>
      <c r="F50">
        <f>IF(AND(B50&gt;0,$B$1), 'Scoring table'!$C$8, 0)</f>
        <v>0</v>
      </c>
      <c r="G50">
        <f>IF(AND(B50&gt;0, 'Log sheet'!G58&gt;0, 'Log sheet'!G58&lt;=1), 'Scoring table'!$B$10, 0)</f>
        <v>0</v>
      </c>
      <c r="H50">
        <f>IF(AND(B50&gt;0, 'Log sheet'!D58&gt;0, 'Log sheet'!D58&lt;=1), 'Scoring table'!$B$11, 0)</f>
        <v>0</v>
      </c>
      <c r="I50">
        <f>IF(AND($B$1, 'Log sheet'!$M$2, B50&gt;0), 'Scoring table'!$C$6, 0)</f>
        <v>0</v>
      </c>
      <c r="J50">
        <f>IF(OR('Log sheet'!B58="ZL",'Log sheet'!B58=""),0,'Scoring table'!$B$9)</f>
        <v>0</v>
      </c>
      <c r="K50">
        <f t="shared" si="0"/>
        <v>0</v>
      </c>
    </row>
    <row r="51" spans="1:11" x14ac:dyDescent="0.25">
      <c r="A51">
        <f>'Log sheet'!L59</f>
        <v>49</v>
      </c>
      <c r="B51">
        <f>IF(ISBLANK('Log sheet'!C59), 0, 'Scoring table'!$B$3)</f>
        <v>0</v>
      </c>
      <c r="C51">
        <f>IF(AND(B51&gt;0, OR(LEFT('Log sheet'!$M$2)="Y", LEFT('Log sheet'!$M$2)="y")), 'Scoring table'!$B$6, 0)</f>
        <v>0</v>
      </c>
      <c r="D51">
        <f>IF(AND(B51&gt;0, OR(LEFT('Log sheet'!E59)="Y", LEFT('Log sheet'!E59)="y")),'Scoring table'!$B$7, 0)</f>
        <v>0</v>
      </c>
      <c r="E51">
        <f>IF(AND(B51&gt;0, OR(LEFT('Log sheet'!F59)="Y", LEFT('Log sheet'!F59)="y")),'Scoring table'!$B$8, 0)</f>
        <v>0</v>
      </c>
      <c r="F51">
        <f>IF(AND(B51&gt;0,$B$1), 'Scoring table'!$C$8, 0)</f>
        <v>0</v>
      </c>
      <c r="G51">
        <f>IF(AND(B51&gt;0, 'Log sheet'!G59&gt;0, 'Log sheet'!G59&lt;=1), 'Scoring table'!$B$10, 0)</f>
        <v>0</v>
      </c>
      <c r="H51">
        <f>IF(AND(B51&gt;0, 'Log sheet'!D59&gt;0, 'Log sheet'!D59&lt;=1), 'Scoring table'!$B$11, 0)</f>
        <v>0</v>
      </c>
      <c r="I51">
        <f>IF(AND($B$1, 'Log sheet'!$M$2, B51&gt;0), 'Scoring table'!$C$6, 0)</f>
        <v>0</v>
      </c>
      <c r="J51">
        <f>IF(OR('Log sheet'!B59="ZL",'Log sheet'!B59=""),0,'Scoring table'!$B$9)</f>
        <v>0</v>
      </c>
      <c r="K51">
        <f t="shared" si="0"/>
        <v>0</v>
      </c>
    </row>
    <row r="52" spans="1:11" x14ac:dyDescent="0.25">
      <c r="A52">
        <f>'Log sheet'!L60</f>
        <v>50</v>
      </c>
      <c r="B52">
        <f>IF(ISBLANK('Log sheet'!C60), 0, 'Scoring table'!$B$3)</f>
        <v>0</v>
      </c>
      <c r="C52">
        <f>IF(AND(B52&gt;0, OR(LEFT('Log sheet'!$M$2)="Y", LEFT('Log sheet'!$M$2)="y")), 'Scoring table'!$B$6, 0)</f>
        <v>0</v>
      </c>
      <c r="D52">
        <f>IF(AND(B52&gt;0, OR(LEFT('Log sheet'!E60)="Y", LEFT('Log sheet'!E60)="y")),'Scoring table'!$B$7, 0)</f>
        <v>0</v>
      </c>
      <c r="E52">
        <f>IF(AND(B52&gt;0, OR(LEFT('Log sheet'!F60)="Y", LEFT('Log sheet'!F60)="y")),'Scoring table'!$B$8, 0)</f>
        <v>0</v>
      </c>
      <c r="F52">
        <f>IF(AND(B52&gt;0,$B$1), 'Scoring table'!$C$8, 0)</f>
        <v>0</v>
      </c>
      <c r="G52">
        <f>IF(AND(B52&gt;0, 'Log sheet'!G60&gt;0, 'Log sheet'!G60&lt;=1), 'Scoring table'!$B$10, 0)</f>
        <v>0</v>
      </c>
      <c r="H52">
        <f>IF(AND(B52&gt;0, 'Log sheet'!D60&gt;0, 'Log sheet'!D60&lt;=1), 'Scoring table'!$B$11, 0)</f>
        <v>0</v>
      </c>
      <c r="I52">
        <f>IF(AND($B$1, 'Log sheet'!$M$2, B52&gt;0), 'Scoring table'!$C$6, 0)</f>
        <v>0</v>
      </c>
      <c r="J52">
        <f>IF(OR('Log sheet'!B60="ZL",'Log sheet'!B60=""),0,'Scoring table'!$B$9)</f>
        <v>0</v>
      </c>
      <c r="K52">
        <f t="shared" si="0"/>
        <v>0</v>
      </c>
    </row>
    <row r="53" spans="1:11" x14ac:dyDescent="0.25">
      <c r="A53">
        <f>'Log sheet'!L61</f>
        <v>51</v>
      </c>
      <c r="B53">
        <f>IF(ISBLANK('Log sheet'!C61), 0, 'Scoring table'!$B$3)</f>
        <v>0</v>
      </c>
      <c r="C53">
        <f>IF(AND(B53&gt;0, OR(LEFT('Log sheet'!$M$2)="Y", LEFT('Log sheet'!$M$2)="y")), 'Scoring table'!$B$6, 0)</f>
        <v>0</v>
      </c>
      <c r="D53">
        <f>IF(AND(B53&gt;0, OR(LEFT('Log sheet'!E61)="Y", LEFT('Log sheet'!E61)="y")),'Scoring table'!$B$7, 0)</f>
        <v>0</v>
      </c>
      <c r="E53">
        <f>IF(AND(B53&gt;0, OR(LEFT('Log sheet'!F61)="Y", LEFT('Log sheet'!F61)="y")),'Scoring table'!$B$8, 0)</f>
        <v>0</v>
      </c>
      <c r="F53">
        <f>IF(AND(B53&gt;0,$B$1), 'Scoring table'!$C$8, 0)</f>
        <v>0</v>
      </c>
      <c r="G53">
        <f>IF(AND(B53&gt;0, 'Log sheet'!G61&gt;0, 'Log sheet'!G61&lt;=1), 'Scoring table'!$B$10, 0)</f>
        <v>0</v>
      </c>
      <c r="H53">
        <f>IF(AND(B53&gt;0, 'Log sheet'!D61&gt;0, 'Log sheet'!D61&lt;=1), 'Scoring table'!$B$11, 0)</f>
        <v>0</v>
      </c>
      <c r="I53">
        <f>IF(AND($B$1, 'Log sheet'!$M$2, B53&gt;0), 'Scoring table'!$C$6, 0)</f>
        <v>0</v>
      </c>
      <c r="J53">
        <f>IF(OR('Log sheet'!B61="ZL",'Log sheet'!B61=""),0,'Scoring table'!$B$9)</f>
        <v>0</v>
      </c>
      <c r="K53">
        <f t="shared" si="0"/>
        <v>0</v>
      </c>
    </row>
    <row r="54" spans="1:11" x14ac:dyDescent="0.25">
      <c r="A54">
        <f>'Log sheet'!L62</f>
        <v>52</v>
      </c>
      <c r="B54">
        <f>IF(ISBLANK('Log sheet'!C62), 0, 'Scoring table'!$B$3)</f>
        <v>0</v>
      </c>
      <c r="C54">
        <f>IF(AND(B54&gt;0, OR(LEFT('Log sheet'!$M$2)="Y", LEFT('Log sheet'!$M$2)="y")), 'Scoring table'!$B$6, 0)</f>
        <v>0</v>
      </c>
      <c r="D54">
        <f>IF(AND(B54&gt;0, OR(LEFT('Log sheet'!E62)="Y", LEFT('Log sheet'!E62)="y")),'Scoring table'!$B$7, 0)</f>
        <v>0</v>
      </c>
      <c r="E54">
        <f>IF(AND(B54&gt;0, OR(LEFT('Log sheet'!F62)="Y", LEFT('Log sheet'!F62)="y")),'Scoring table'!$B$8, 0)</f>
        <v>0</v>
      </c>
      <c r="F54">
        <f>IF(AND(B54&gt;0,$B$1), 'Scoring table'!$C$8, 0)</f>
        <v>0</v>
      </c>
      <c r="G54">
        <f>IF(AND(B54&gt;0, 'Log sheet'!G62&gt;0, 'Log sheet'!G62&lt;=1), 'Scoring table'!$B$10, 0)</f>
        <v>0</v>
      </c>
      <c r="H54">
        <f>IF(AND(B54&gt;0, 'Log sheet'!D62&gt;0, 'Log sheet'!D62&lt;=1), 'Scoring table'!$B$11, 0)</f>
        <v>0</v>
      </c>
      <c r="I54">
        <f>IF(AND($B$1, 'Log sheet'!$M$2, B54&gt;0), 'Scoring table'!$C$6, 0)</f>
        <v>0</v>
      </c>
      <c r="J54">
        <f>IF(OR('Log sheet'!B62="ZL",'Log sheet'!B62=""),0,'Scoring table'!$B$9)</f>
        <v>0</v>
      </c>
      <c r="K54">
        <f t="shared" si="0"/>
        <v>0</v>
      </c>
    </row>
    <row r="55" spans="1:11" x14ac:dyDescent="0.25">
      <c r="A55">
        <f>'Log sheet'!L63</f>
        <v>53</v>
      </c>
      <c r="B55">
        <f>IF(ISBLANK('Log sheet'!C63), 0, 'Scoring table'!$B$3)</f>
        <v>0</v>
      </c>
      <c r="C55">
        <f>IF(AND(B55&gt;0, OR(LEFT('Log sheet'!$M$2)="Y", LEFT('Log sheet'!$M$2)="y")), 'Scoring table'!$B$6, 0)</f>
        <v>0</v>
      </c>
      <c r="D55">
        <f>IF(AND(B55&gt;0, OR(LEFT('Log sheet'!E63)="Y", LEFT('Log sheet'!E63)="y")),'Scoring table'!$B$7, 0)</f>
        <v>0</v>
      </c>
      <c r="E55">
        <f>IF(AND(B55&gt;0, OR(LEFT('Log sheet'!F63)="Y", LEFT('Log sheet'!F63)="y")),'Scoring table'!$B$8, 0)</f>
        <v>0</v>
      </c>
      <c r="F55">
        <f>IF(AND(B55&gt;0,$B$1), 'Scoring table'!$C$8, 0)</f>
        <v>0</v>
      </c>
      <c r="G55">
        <f>IF(AND(B55&gt;0, 'Log sheet'!G63&gt;0, 'Log sheet'!G63&lt;=1), 'Scoring table'!$B$10, 0)</f>
        <v>0</v>
      </c>
      <c r="H55">
        <f>IF(AND(B55&gt;0, 'Log sheet'!D63&gt;0, 'Log sheet'!D63&lt;=1), 'Scoring table'!$B$11, 0)</f>
        <v>0</v>
      </c>
      <c r="I55">
        <f>IF(AND($B$1, 'Log sheet'!$M$2, B55&gt;0), 'Scoring table'!$C$6, 0)</f>
        <v>0</v>
      </c>
      <c r="J55">
        <f>IF(OR('Log sheet'!B63="ZL",'Log sheet'!B63=""),0,'Scoring table'!$B$9)</f>
        <v>0</v>
      </c>
      <c r="K55">
        <f t="shared" si="0"/>
        <v>0</v>
      </c>
    </row>
    <row r="56" spans="1:11" x14ac:dyDescent="0.25">
      <c r="A56">
        <f>'Log sheet'!L64</f>
        <v>54</v>
      </c>
      <c r="B56">
        <f>IF(ISBLANK('Log sheet'!C64), 0, 'Scoring table'!$B$3)</f>
        <v>0</v>
      </c>
      <c r="C56">
        <f>IF(AND(B56&gt;0, OR(LEFT('Log sheet'!$M$2)="Y", LEFT('Log sheet'!$M$2)="y")), 'Scoring table'!$B$6, 0)</f>
        <v>0</v>
      </c>
      <c r="D56">
        <f>IF(AND(B56&gt;0, OR(LEFT('Log sheet'!E64)="Y", LEFT('Log sheet'!E64)="y")),'Scoring table'!$B$7, 0)</f>
        <v>0</v>
      </c>
      <c r="E56">
        <f>IF(AND(B56&gt;0, OR(LEFT('Log sheet'!F64)="Y", LEFT('Log sheet'!F64)="y")),'Scoring table'!$B$8, 0)</f>
        <v>0</v>
      </c>
      <c r="F56">
        <f>IF(AND(B56&gt;0,$B$1), 'Scoring table'!$C$8, 0)</f>
        <v>0</v>
      </c>
      <c r="G56">
        <f>IF(AND(B56&gt;0, 'Log sheet'!G64&gt;0, 'Log sheet'!G64&lt;=1), 'Scoring table'!$B$10, 0)</f>
        <v>0</v>
      </c>
      <c r="H56">
        <f>IF(AND(B56&gt;0, 'Log sheet'!D64&gt;0, 'Log sheet'!D64&lt;=1), 'Scoring table'!$B$11, 0)</f>
        <v>0</v>
      </c>
      <c r="I56">
        <f>IF(AND($B$1, 'Log sheet'!$M$2, B56&gt;0), 'Scoring table'!$C$6, 0)</f>
        <v>0</v>
      </c>
      <c r="J56">
        <f>IF(OR('Log sheet'!B64="ZL",'Log sheet'!B64=""),0,'Scoring table'!$B$9)</f>
        <v>0</v>
      </c>
      <c r="K56">
        <f t="shared" si="0"/>
        <v>0</v>
      </c>
    </row>
    <row r="57" spans="1:11" x14ac:dyDescent="0.25">
      <c r="A57">
        <f>'Log sheet'!L65</f>
        <v>55</v>
      </c>
      <c r="B57">
        <f>IF(ISBLANK('Log sheet'!C65), 0, 'Scoring table'!$B$3)</f>
        <v>0</v>
      </c>
      <c r="C57">
        <f>IF(AND(B57&gt;0, OR(LEFT('Log sheet'!$M$2)="Y", LEFT('Log sheet'!$M$2)="y")), 'Scoring table'!$B$6, 0)</f>
        <v>0</v>
      </c>
      <c r="D57">
        <f>IF(AND(B57&gt;0, OR(LEFT('Log sheet'!E65)="Y", LEFT('Log sheet'!E65)="y")),'Scoring table'!$B$7, 0)</f>
        <v>0</v>
      </c>
      <c r="E57">
        <f>IF(AND(B57&gt;0, OR(LEFT('Log sheet'!F65)="Y", LEFT('Log sheet'!F65)="y")),'Scoring table'!$B$8, 0)</f>
        <v>0</v>
      </c>
      <c r="F57">
        <f>IF(AND(B57&gt;0,$B$1), 'Scoring table'!$C$8, 0)</f>
        <v>0</v>
      </c>
      <c r="G57">
        <f>IF(AND(B57&gt;0, 'Log sheet'!G65&gt;0, 'Log sheet'!G65&lt;=1), 'Scoring table'!$B$10, 0)</f>
        <v>0</v>
      </c>
      <c r="H57">
        <f>IF(AND(B57&gt;0, 'Log sheet'!D65&gt;0, 'Log sheet'!D65&lt;=1), 'Scoring table'!$B$11, 0)</f>
        <v>0</v>
      </c>
      <c r="I57">
        <f>IF(AND($B$1, 'Log sheet'!$M$2, B57&gt;0), 'Scoring table'!$C$6, 0)</f>
        <v>0</v>
      </c>
      <c r="J57">
        <f>IF(OR('Log sheet'!B65="ZL",'Log sheet'!B65=""),0,'Scoring table'!$B$9)</f>
        <v>0</v>
      </c>
      <c r="K57">
        <f t="shared" si="0"/>
        <v>0</v>
      </c>
    </row>
    <row r="58" spans="1:11" x14ac:dyDescent="0.25">
      <c r="A58">
        <f>'Log sheet'!L66</f>
        <v>56</v>
      </c>
      <c r="B58">
        <f>IF(ISBLANK('Log sheet'!C66), 0, 'Scoring table'!$B$3)</f>
        <v>0</v>
      </c>
      <c r="C58">
        <f>IF(AND(B58&gt;0, OR(LEFT('Log sheet'!$M$2)="Y", LEFT('Log sheet'!$M$2)="y")), 'Scoring table'!$B$6, 0)</f>
        <v>0</v>
      </c>
      <c r="D58">
        <f>IF(AND(B58&gt;0, OR(LEFT('Log sheet'!E66)="Y", LEFT('Log sheet'!E66)="y")),'Scoring table'!$B$7, 0)</f>
        <v>0</v>
      </c>
      <c r="E58">
        <f>IF(AND(B58&gt;0, OR(LEFT('Log sheet'!F66)="Y", LEFT('Log sheet'!F66)="y")),'Scoring table'!$B$8, 0)</f>
        <v>0</v>
      </c>
      <c r="F58">
        <f>IF(AND(B58&gt;0,$B$1), 'Scoring table'!$C$8, 0)</f>
        <v>0</v>
      </c>
      <c r="G58">
        <f>IF(AND(B58&gt;0, 'Log sheet'!G66&gt;0, 'Log sheet'!G66&lt;=1), 'Scoring table'!$B$10, 0)</f>
        <v>0</v>
      </c>
      <c r="H58">
        <f>IF(AND(B58&gt;0, 'Log sheet'!D66&gt;0, 'Log sheet'!D66&lt;=1), 'Scoring table'!$B$11, 0)</f>
        <v>0</v>
      </c>
      <c r="I58">
        <f>IF(AND($B$1, 'Log sheet'!$M$2, B58&gt;0), 'Scoring table'!$C$6, 0)</f>
        <v>0</v>
      </c>
      <c r="J58">
        <f>IF(OR('Log sheet'!B66="ZL",'Log sheet'!B66=""),0,'Scoring table'!$B$9)</f>
        <v>0</v>
      </c>
      <c r="K58">
        <f t="shared" si="0"/>
        <v>0</v>
      </c>
    </row>
    <row r="59" spans="1:11" x14ac:dyDescent="0.25">
      <c r="A59">
        <f>'Log sheet'!L67</f>
        <v>57</v>
      </c>
      <c r="B59">
        <f>IF(ISBLANK('Log sheet'!C67), 0, 'Scoring table'!$B$3)</f>
        <v>0</v>
      </c>
      <c r="C59">
        <f>IF(AND(B59&gt;0, OR(LEFT('Log sheet'!$M$2)="Y", LEFT('Log sheet'!$M$2)="y")), 'Scoring table'!$B$6, 0)</f>
        <v>0</v>
      </c>
      <c r="D59">
        <f>IF(AND(B59&gt;0, OR(LEFT('Log sheet'!E67)="Y", LEFT('Log sheet'!E67)="y")),'Scoring table'!$B$7, 0)</f>
        <v>0</v>
      </c>
      <c r="E59">
        <f>IF(AND(B59&gt;0, OR(LEFT('Log sheet'!F67)="Y", LEFT('Log sheet'!F67)="y")),'Scoring table'!$B$8, 0)</f>
        <v>0</v>
      </c>
      <c r="F59">
        <f>IF(AND(B59&gt;0,$B$1), 'Scoring table'!$C$8, 0)</f>
        <v>0</v>
      </c>
      <c r="G59">
        <f>IF(AND(B59&gt;0, 'Log sheet'!G67&gt;0, 'Log sheet'!G67&lt;=1), 'Scoring table'!$B$10, 0)</f>
        <v>0</v>
      </c>
      <c r="H59">
        <f>IF(AND(B59&gt;0, 'Log sheet'!D67&gt;0, 'Log sheet'!D67&lt;=1), 'Scoring table'!$B$11, 0)</f>
        <v>0</v>
      </c>
      <c r="I59">
        <f>IF(AND($B$1, 'Log sheet'!$M$2, B59&gt;0), 'Scoring table'!$C$6, 0)</f>
        <v>0</v>
      </c>
      <c r="J59">
        <f>IF(OR('Log sheet'!B67="ZL",'Log sheet'!B67=""),0,'Scoring table'!$B$9)</f>
        <v>0</v>
      </c>
      <c r="K59">
        <f t="shared" si="0"/>
        <v>0</v>
      </c>
    </row>
    <row r="60" spans="1:11" x14ac:dyDescent="0.25">
      <c r="A60">
        <f>'Log sheet'!L68</f>
        <v>58</v>
      </c>
      <c r="B60">
        <f>IF(ISBLANK('Log sheet'!C68), 0, 'Scoring table'!$B$3)</f>
        <v>0</v>
      </c>
      <c r="C60">
        <f>IF(AND(B60&gt;0, OR(LEFT('Log sheet'!$M$2)="Y", LEFT('Log sheet'!$M$2)="y")), 'Scoring table'!$B$6, 0)</f>
        <v>0</v>
      </c>
      <c r="D60">
        <f>IF(AND(B60&gt;0, OR(LEFT('Log sheet'!E68)="Y", LEFT('Log sheet'!E68)="y")),'Scoring table'!$B$7, 0)</f>
        <v>0</v>
      </c>
      <c r="E60">
        <f>IF(AND(B60&gt;0, OR(LEFT('Log sheet'!F68)="Y", LEFT('Log sheet'!F68)="y")),'Scoring table'!$B$8, 0)</f>
        <v>0</v>
      </c>
      <c r="F60">
        <f>IF(AND(B60&gt;0,$B$1), 'Scoring table'!$C$8, 0)</f>
        <v>0</v>
      </c>
      <c r="G60">
        <f>IF(AND(B60&gt;0, 'Log sheet'!G68&gt;0, 'Log sheet'!G68&lt;=1), 'Scoring table'!$B$10, 0)</f>
        <v>0</v>
      </c>
      <c r="H60">
        <f>IF(AND(B60&gt;0, 'Log sheet'!D68&gt;0, 'Log sheet'!D68&lt;=1), 'Scoring table'!$B$11, 0)</f>
        <v>0</v>
      </c>
      <c r="I60">
        <f>IF(AND($B$1, 'Log sheet'!$M$2, B60&gt;0), 'Scoring table'!$C$6, 0)</f>
        <v>0</v>
      </c>
      <c r="J60">
        <f>IF(OR('Log sheet'!B68="ZL",'Log sheet'!B68=""),0,'Scoring table'!$B$9)</f>
        <v>0</v>
      </c>
      <c r="K60">
        <f t="shared" si="0"/>
        <v>0</v>
      </c>
    </row>
    <row r="61" spans="1:11" x14ac:dyDescent="0.25">
      <c r="A61">
        <f>'Log sheet'!L69</f>
        <v>59</v>
      </c>
      <c r="B61">
        <f>IF(ISBLANK('Log sheet'!C69), 0, 'Scoring table'!$B$3)</f>
        <v>0</v>
      </c>
      <c r="C61">
        <f>IF(AND(B61&gt;0, OR(LEFT('Log sheet'!$M$2)="Y", LEFT('Log sheet'!$M$2)="y")), 'Scoring table'!$B$6, 0)</f>
        <v>0</v>
      </c>
      <c r="D61">
        <f>IF(AND(B61&gt;0, OR(LEFT('Log sheet'!E69)="Y", LEFT('Log sheet'!E69)="y")),'Scoring table'!$B$7, 0)</f>
        <v>0</v>
      </c>
      <c r="E61">
        <f>IF(AND(B61&gt;0, OR(LEFT('Log sheet'!F69)="Y", LEFT('Log sheet'!F69)="y")),'Scoring table'!$B$8, 0)</f>
        <v>0</v>
      </c>
      <c r="F61">
        <f>IF(AND(B61&gt;0,$B$1), 'Scoring table'!$C$8, 0)</f>
        <v>0</v>
      </c>
      <c r="G61">
        <f>IF(AND(B61&gt;0, 'Log sheet'!G69&gt;0, 'Log sheet'!G69&lt;=1), 'Scoring table'!$B$10, 0)</f>
        <v>0</v>
      </c>
      <c r="H61">
        <f>IF(AND(B61&gt;0, 'Log sheet'!D69&gt;0, 'Log sheet'!D69&lt;=1), 'Scoring table'!$B$11, 0)</f>
        <v>0</v>
      </c>
      <c r="I61">
        <f>IF(AND($B$1, 'Log sheet'!$M$2, B61&gt;0), 'Scoring table'!$C$6, 0)</f>
        <v>0</v>
      </c>
      <c r="J61">
        <f>IF(OR('Log sheet'!B69="ZL",'Log sheet'!B69=""),0,'Scoring table'!$B$9)</f>
        <v>0</v>
      </c>
      <c r="K61">
        <f t="shared" si="0"/>
        <v>0</v>
      </c>
    </row>
    <row r="62" spans="1:11" x14ac:dyDescent="0.25">
      <c r="A62">
        <f>'Log sheet'!L70</f>
        <v>60</v>
      </c>
      <c r="B62">
        <f>IF(ISBLANK('Log sheet'!C70), 0, 'Scoring table'!$B$3)</f>
        <v>0</v>
      </c>
      <c r="C62">
        <f>IF(AND(B62&gt;0, OR(LEFT('Log sheet'!$M$2)="Y", LEFT('Log sheet'!$M$2)="y")), 'Scoring table'!$B$6, 0)</f>
        <v>0</v>
      </c>
      <c r="D62">
        <f>IF(AND(B62&gt;0, OR(LEFT('Log sheet'!E70)="Y", LEFT('Log sheet'!E70)="y")),'Scoring table'!$B$7, 0)</f>
        <v>0</v>
      </c>
      <c r="E62">
        <f>IF(AND(B62&gt;0, OR(LEFT('Log sheet'!F70)="Y", LEFT('Log sheet'!F70)="y")),'Scoring table'!$B$8, 0)</f>
        <v>0</v>
      </c>
      <c r="F62">
        <f>IF(AND(B62&gt;0,$B$1), 'Scoring table'!$C$8, 0)</f>
        <v>0</v>
      </c>
      <c r="G62">
        <f>IF(AND(B62&gt;0, 'Log sheet'!G70&gt;0, 'Log sheet'!G70&lt;=1), 'Scoring table'!$B$10, 0)</f>
        <v>0</v>
      </c>
      <c r="H62">
        <f>IF(AND(B62&gt;0, 'Log sheet'!D70&gt;0, 'Log sheet'!D70&lt;=1), 'Scoring table'!$B$11, 0)</f>
        <v>0</v>
      </c>
      <c r="I62">
        <f>IF(AND($B$1, 'Log sheet'!$M$2, B62&gt;0), 'Scoring table'!$C$6, 0)</f>
        <v>0</v>
      </c>
      <c r="J62">
        <f>IF(OR('Log sheet'!B70="ZL",'Log sheet'!B70=""),0,'Scoring table'!$B$9)</f>
        <v>0</v>
      </c>
      <c r="K62">
        <f t="shared" si="0"/>
        <v>0</v>
      </c>
    </row>
    <row r="63" spans="1:11" x14ac:dyDescent="0.25">
      <c r="A63">
        <f>'Log sheet'!L71</f>
        <v>61</v>
      </c>
      <c r="B63">
        <f>IF(ISBLANK('Log sheet'!C71), 0, 'Scoring table'!$B$3)</f>
        <v>0</v>
      </c>
      <c r="C63">
        <f>IF(AND(B63&gt;0, OR(LEFT('Log sheet'!$M$2)="Y", LEFT('Log sheet'!$M$2)="y")), 'Scoring table'!$B$6, 0)</f>
        <v>0</v>
      </c>
      <c r="D63">
        <f>IF(AND(B63&gt;0, OR(LEFT('Log sheet'!E71)="Y", LEFT('Log sheet'!E71)="y")),'Scoring table'!$B$7, 0)</f>
        <v>0</v>
      </c>
      <c r="E63">
        <f>IF(AND(B63&gt;0, OR(LEFT('Log sheet'!F71)="Y", LEFT('Log sheet'!F71)="y")),'Scoring table'!$B$8, 0)</f>
        <v>0</v>
      </c>
      <c r="F63">
        <f>IF(AND(B63&gt;0,$B$1), 'Scoring table'!$C$8, 0)</f>
        <v>0</v>
      </c>
      <c r="G63">
        <f>IF(AND(B63&gt;0, 'Log sheet'!G71&gt;0, 'Log sheet'!G71&lt;=1), 'Scoring table'!$B$10, 0)</f>
        <v>0</v>
      </c>
      <c r="H63">
        <f>IF(AND(B63&gt;0, 'Log sheet'!D71&gt;0, 'Log sheet'!D71&lt;=1), 'Scoring table'!$B$11, 0)</f>
        <v>0</v>
      </c>
      <c r="I63">
        <f>IF(AND($B$1, 'Log sheet'!$M$2, B63&gt;0), 'Scoring table'!$C$6, 0)</f>
        <v>0</v>
      </c>
      <c r="J63">
        <f>IF(OR('Log sheet'!B71="ZL",'Log sheet'!B71=""),0,'Scoring table'!$B$9)</f>
        <v>0</v>
      </c>
      <c r="K63">
        <f t="shared" si="0"/>
        <v>0</v>
      </c>
    </row>
    <row r="64" spans="1:11" x14ac:dyDescent="0.25">
      <c r="A64">
        <f>'Log sheet'!L72</f>
        <v>62</v>
      </c>
      <c r="B64">
        <f>IF(ISBLANK('Log sheet'!C72), 0, 'Scoring table'!$B$3)</f>
        <v>0</v>
      </c>
      <c r="C64">
        <f>IF(AND(B64&gt;0, OR(LEFT('Log sheet'!$M$2)="Y", LEFT('Log sheet'!$M$2)="y")), 'Scoring table'!$B$6, 0)</f>
        <v>0</v>
      </c>
      <c r="D64">
        <f>IF(AND(B64&gt;0, OR(LEFT('Log sheet'!E72)="Y", LEFT('Log sheet'!E72)="y")),'Scoring table'!$B$7, 0)</f>
        <v>0</v>
      </c>
      <c r="E64">
        <f>IF(AND(B64&gt;0, OR(LEFT('Log sheet'!F72)="Y", LEFT('Log sheet'!F72)="y")),'Scoring table'!$B$8, 0)</f>
        <v>0</v>
      </c>
      <c r="F64">
        <f>IF(AND(B64&gt;0,$B$1), 'Scoring table'!$C$8, 0)</f>
        <v>0</v>
      </c>
      <c r="G64">
        <f>IF(AND(B64&gt;0, 'Log sheet'!G72&gt;0, 'Log sheet'!G72&lt;=1), 'Scoring table'!$B$10, 0)</f>
        <v>0</v>
      </c>
      <c r="H64">
        <f>IF(AND(B64&gt;0, 'Log sheet'!D72&gt;0, 'Log sheet'!D72&lt;=1), 'Scoring table'!$B$11, 0)</f>
        <v>0</v>
      </c>
      <c r="I64">
        <f>IF(AND($B$1, 'Log sheet'!$M$2, B64&gt;0), 'Scoring table'!$C$6, 0)</f>
        <v>0</v>
      </c>
      <c r="J64">
        <f>IF(OR('Log sheet'!B72="ZL",'Log sheet'!B72=""),0,'Scoring table'!$B$9)</f>
        <v>0</v>
      </c>
      <c r="K64">
        <f t="shared" si="0"/>
        <v>0</v>
      </c>
    </row>
    <row r="65" spans="1:11" x14ac:dyDescent="0.25">
      <c r="A65">
        <f>'Log sheet'!L73</f>
        <v>63</v>
      </c>
      <c r="B65">
        <f>IF(ISBLANK('Log sheet'!C73), 0, 'Scoring table'!$B$3)</f>
        <v>0</v>
      </c>
      <c r="C65">
        <f>IF(AND(B65&gt;0, OR(LEFT('Log sheet'!$M$2)="Y", LEFT('Log sheet'!$M$2)="y")), 'Scoring table'!$B$6, 0)</f>
        <v>0</v>
      </c>
      <c r="D65">
        <f>IF(AND(B65&gt;0, OR(LEFT('Log sheet'!E73)="Y", LEFT('Log sheet'!E73)="y")),'Scoring table'!$B$7, 0)</f>
        <v>0</v>
      </c>
      <c r="E65">
        <f>IF(AND(B65&gt;0, OR(LEFT('Log sheet'!F73)="Y", LEFT('Log sheet'!F73)="y")),'Scoring table'!$B$8, 0)</f>
        <v>0</v>
      </c>
      <c r="F65">
        <f>IF(AND(B65&gt;0,$B$1), 'Scoring table'!$C$8, 0)</f>
        <v>0</v>
      </c>
      <c r="G65">
        <f>IF(AND(B65&gt;0, 'Log sheet'!G73&gt;0, 'Log sheet'!G73&lt;=1), 'Scoring table'!$B$10, 0)</f>
        <v>0</v>
      </c>
      <c r="H65">
        <f>IF(AND(B65&gt;0, 'Log sheet'!D73&gt;0, 'Log sheet'!D73&lt;=1), 'Scoring table'!$B$11, 0)</f>
        <v>0</v>
      </c>
      <c r="I65">
        <f>IF(AND($B$1, 'Log sheet'!$M$2, B65&gt;0), 'Scoring table'!$C$6, 0)</f>
        <v>0</v>
      </c>
      <c r="J65">
        <f>IF(OR('Log sheet'!B73="ZL",'Log sheet'!B73=""),0,'Scoring table'!$B$9)</f>
        <v>0</v>
      </c>
      <c r="K65">
        <f t="shared" si="0"/>
        <v>0</v>
      </c>
    </row>
    <row r="66" spans="1:11" x14ac:dyDescent="0.25">
      <c r="A66">
        <f>'Log sheet'!L74</f>
        <v>64</v>
      </c>
      <c r="B66">
        <f>IF(ISBLANK('Log sheet'!C74), 0, 'Scoring table'!$B$3)</f>
        <v>0</v>
      </c>
      <c r="C66">
        <f>IF(AND(B66&gt;0, OR(LEFT('Log sheet'!$M$2)="Y", LEFT('Log sheet'!$M$2)="y")), 'Scoring table'!$B$6, 0)</f>
        <v>0</v>
      </c>
      <c r="D66">
        <f>IF(AND(B66&gt;0, OR(LEFT('Log sheet'!E74)="Y", LEFT('Log sheet'!E74)="y")),'Scoring table'!$B$7, 0)</f>
        <v>0</v>
      </c>
      <c r="E66">
        <f>IF(AND(B66&gt;0, OR(LEFT('Log sheet'!F74)="Y", LEFT('Log sheet'!F74)="y")),'Scoring table'!$B$8, 0)</f>
        <v>0</v>
      </c>
      <c r="F66">
        <f>IF(AND(B66&gt;0,$B$1), 'Scoring table'!$C$8, 0)</f>
        <v>0</v>
      </c>
      <c r="G66">
        <f>IF(AND(B66&gt;0, 'Log sheet'!G74&gt;0, 'Log sheet'!G74&lt;=1), 'Scoring table'!$B$10, 0)</f>
        <v>0</v>
      </c>
      <c r="H66">
        <f>IF(AND(B66&gt;0, 'Log sheet'!D74&gt;0, 'Log sheet'!D74&lt;=1), 'Scoring table'!$B$11, 0)</f>
        <v>0</v>
      </c>
      <c r="I66">
        <f>IF(AND($B$1, 'Log sheet'!$M$2, B66&gt;0), 'Scoring table'!$C$6, 0)</f>
        <v>0</v>
      </c>
      <c r="J66">
        <f>IF(OR('Log sheet'!B74="ZL",'Log sheet'!B74=""),0,'Scoring table'!$B$9)</f>
        <v>0</v>
      </c>
      <c r="K66">
        <f t="shared" si="0"/>
        <v>0</v>
      </c>
    </row>
    <row r="67" spans="1:11" x14ac:dyDescent="0.25">
      <c r="A67">
        <f>'Log sheet'!L75</f>
        <v>65</v>
      </c>
      <c r="B67">
        <f>IF(ISBLANK('Log sheet'!C75), 0, 'Scoring table'!$B$3)</f>
        <v>0</v>
      </c>
      <c r="C67">
        <f>IF(AND(B67&gt;0, OR(LEFT('Log sheet'!$M$2)="Y", LEFT('Log sheet'!$M$2)="y")), 'Scoring table'!$B$6, 0)</f>
        <v>0</v>
      </c>
      <c r="D67">
        <f>IF(AND(B67&gt;0, OR(LEFT('Log sheet'!E75)="Y", LEFT('Log sheet'!E75)="y")),'Scoring table'!$B$7, 0)</f>
        <v>0</v>
      </c>
      <c r="E67">
        <f>IF(AND(B67&gt;0, OR(LEFT('Log sheet'!F75)="Y", LEFT('Log sheet'!F75)="y")),'Scoring table'!$B$8, 0)</f>
        <v>0</v>
      </c>
      <c r="F67">
        <f>IF(AND(B67&gt;0,$B$1), 'Scoring table'!$C$8, 0)</f>
        <v>0</v>
      </c>
      <c r="G67">
        <f>IF(AND(B67&gt;0, 'Log sheet'!G75&gt;0, 'Log sheet'!G75&lt;=1), 'Scoring table'!$B$10, 0)</f>
        <v>0</v>
      </c>
      <c r="H67">
        <f>IF(AND(B67&gt;0, 'Log sheet'!D75&gt;0, 'Log sheet'!D75&lt;=1), 'Scoring table'!$B$11, 0)</f>
        <v>0</v>
      </c>
      <c r="I67">
        <f>IF(AND($B$1, 'Log sheet'!$M$2, B67&gt;0), 'Scoring table'!$C$6, 0)</f>
        <v>0</v>
      </c>
      <c r="J67">
        <f>IF(OR('Log sheet'!B75="ZL",'Log sheet'!B75=""),0,'Scoring table'!$B$9)</f>
        <v>0</v>
      </c>
      <c r="K67">
        <f t="shared" si="0"/>
        <v>0</v>
      </c>
    </row>
    <row r="68" spans="1:11" x14ac:dyDescent="0.25">
      <c r="A68">
        <f>'Log sheet'!L76</f>
        <v>66</v>
      </c>
      <c r="B68">
        <f>IF(ISBLANK('Log sheet'!C76), 0, 'Scoring table'!$B$3)</f>
        <v>0</v>
      </c>
      <c r="C68">
        <f>IF(AND(B68&gt;0, OR(LEFT('Log sheet'!$M$2)="Y", LEFT('Log sheet'!$M$2)="y")), 'Scoring table'!$B$6, 0)</f>
        <v>0</v>
      </c>
      <c r="D68">
        <f>IF(AND(B68&gt;0, OR(LEFT('Log sheet'!E76)="Y", LEFT('Log sheet'!E76)="y")),'Scoring table'!$B$7, 0)</f>
        <v>0</v>
      </c>
      <c r="E68">
        <f>IF(AND(B68&gt;0, OR(LEFT('Log sheet'!F76)="Y", LEFT('Log sheet'!F76)="y")),'Scoring table'!$B$8, 0)</f>
        <v>0</v>
      </c>
      <c r="F68">
        <f>IF(AND(B68&gt;0,$B$1), 'Scoring table'!$C$8, 0)</f>
        <v>0</v>
      </c>
      <c r="G68">
        <f>IF(AND(B68&gt;0, 'Log sheet'!G76&gt;0, 'Log sheet'!G76&lt;=1), 'Scoring table'!$B$10, 0)</f>
        <v>0</v>
      </c>
      <c r="H68">
        <f>IF(AND(B68&gt;0, 'Log sheet'!D76&gt;0, 'Log sheet'!D76&lt;=1), 'Scoring table'!$B$11, 0)</f>
        <v>0</v>
      </c>
      <c r="I68">
        <f>IF(AND($B$1, 'Log sheet'!$M$2, B68&gt;0), 'Scoring table'!$C$6, 0)</f>
        <v>0</v>
      </c>
      <c r="J68">
        <f>IF(OR('Log sheet'!B76="ZL",'Log sheet'!B76=""),0,'Scoring table'!$B$9)</f>
        <v>0</v>
      </c>
      <c r="K68">
        <f t="shared" ref="K68:K102" si="1">SUM(B68:J68)</f>
        <v>0</v>
      </c>
    </row>
    <row r="69" spans="1:11" x14ac:dyDescent="0.25">
      <c r="A69">
        <f>'Log sheet'!L77</f>
        <v>67</v>
      </c>
      <c r="B69">
        <f>IF(ISBLANK('Log sheet'!C77), 0, 'Scoring table'!$B$3)</f>
        <v>0</v>
      </c>
      <c r="C69">
        <f>IF(AND(B69&gt;0, OR(LEFT('Log sheet'!$M$2)="Y", LEFT('Log sheet'!$M$2)="y")), 'Scoring table'!$B$6, 0)</f>
        <v>0</v>
      </c>
      <c r="D69">
        <f>IF(AND(B69&gt;0, OR(LEFT('Log sheet'!E77)="Y", LEFT('Log sheet'!E77)="y")),'Scoring table'!$B$7, 0)</f>
        <v>0</v>
      </c>
      <c r="E69">
        <f>IF(AND(B69&gt;0, OR(LEFT('Log sheet'!F77)="Y", LEFT('Log sheet'!F77)="y")),'Scoring table'!$B$8, 0)</f>
        <v>0</v>
      </c>
      <c r="F69">
        <f>IF(AND(B69&gt;0,$B$1), 'Scoring table'!$C$8, 0)</f>
        <v>0</v>
      </c>
      <c r="G69">
        <f>IF(AND(B69&gt;0, 'Log sheet'!G77&gt;0, 'Log sheet'!G77&lt;=1), 'Scoring table'!$B$10, 0)</f>
        <v>0</v>
      </c>
      <c r="H69">
        <f>IF(AND(B69&gt;0, 'Log sheet'!D77&gt;0, 'Log sheet'!D77&lt;=1), 'Scoring table'!$B$11, 0)</f>
        <v>0</v>
      </c>
      <c r="I69">
        <f>IF(AND($B$1, 'Log sheet'!$M$2, B69&gt;0), 'Scoring table'!$C$6, 0)</f>
        <v>0</v>
      </c>
      <c r="J69">
        <f>IF(OR('Log sheet'!B77="ZL",'Log sheet'!B77=""),0,'Scoring table'!$B$9)</f>
        <v>0</v>
      </c>
      <c r="K69">
        <f t="shared" si="1"/>
        <v>0</v>
      </c>
    </row>
    <row r="70" spans="1:11" x14ac:dyDescent="0.25">
      <c r="A70">
        <f>'Log sheet'!L78</f>
        <v>68</v>
      </c>
      <c r="B70">
        <f>IF(ISBLANK('Log sheet'!C78), 0, 'Scoring table'!$B$3)</f>
        <v>0</v>
      </c>
      <c r="C70">
        <f>IF(AND(B70&gt;0, OR(LEFT('Log sheet'!$M$2)="Y", LEFT('Log sheet'!$M$2)="y")), 'Scoring table'!$B$6, 0)</f>
        <v>0</v>
      </c>
      <c r="D70">
        <f>IF(AND(B70&gt;0, OR(LEFT('Log sheet'!E78)="Y", LEFT('Log sheet'!E78)="y")),'Scoring table'!$B$7, 0)</f>
        <v>0</v>
      </c>
      <c r="E70">
        <f>IF(AND(B70&gt;0, OR(LEFT('Log sheet'!F78)="Y", LEFT('Log sheet'!F78)="y")),'Scoring table'!$B$8, 0)</f>
        <v>0</v>
      </c>
      <c r="F70">
        <f>IF(AND(B70&gt;0,$B$1), 'Scoring table'!$C$8, 0)</f>
        <v>0</v>
      </c>
      <c r="G70">
        <f>IF(AND(B70&gt;0, 'Log sheet'!G78&gt;0, 'Log sheet'!G78&lt;=1), 'Scoring table'!$B$10, 0)</f>
        <v>0</v>
      </c>
      <c r="H70">
        <f>IF(AND(B70&gt;0, 'Log sheet'!D78&gt;0, 'Log sheet'!D78&lt;=1), 'Scoring table'!$B$11, 0)</f>
        <v>0</v>
      </c>
      <c r="I70">
        <f>IF(AND($B$1, 'Log sheet'!$M$2, B70&gt;0), 'Scoring table'!$C$6, 0)</f>
        <v>0</v>
      </c>
      <c r="J70">
        <f>IF(OR('Log sheet'!B78="ZL",'Log sheet'!B78=""),0,'Scoring table'!$B$9)</f>
        <v>0</v>
      </c>
      <c r="K70">
        <f t="shared" si="1"/>
        <v>0</v>
      </c>
    </row>
    <row r="71" spans="1:11" x14ac:dyDescent="0.25">
      <c r="A71">
        <f>'Log sheet'!L79</f>
        <v>69</v>
      </c>
      <c r="B71">
        <f>IF(ISBLANK('Log sheet'!C79), 0, 'Scoring table'!$B$3)</f>
        <v>0</v>
      </c>
      <c r="C71">
        <f>IF(AND(B71&gt;0, OR(LEFT('Log sheet'!$M$2)="Y", LEFT('Log sheet'!$M$2)="y")), 'Scoring table'!$B$6, 0)</f>
        <v>0</v>
      </c>
      <c r="D71">
        <f>IF(AND(B71&gt;0, OR(LEFT('Log sheet'!E79)="Y", LEFT('Log sheet'!E79)="y")),'Scoring table'!$B$7, 0)</f>
        <v>0</v>
      </c>
      <c r="E71">
        <f>IF(AND(B71&gt;0, OR(LEFT('Log sheet'!F79)="Y", LEFT('Log sheet'!F79)="y")),'Scoring table'!$B$8, 0)</f>
        <v>0</v>
      </c>
      <c r="F71">
        <f>IF(AND(B71&gt;0,$B$1), 'Scoring table'!$C$8, 0)</f>
        <v>0</v>
      </c>
      <c r="G71">
        <f>IF(AND(B71&gt;0, 'Log sheet'!G79&gt;0, 'Log sheet'!G79&lt;=1), 'Scoring table'!$B$10, 0)</f>
        <v>0</v>
      </c>
      <c r="H71">
        <f>IF(AND(B71&gt;0, 'Log sheet'!D79&gt;0, 'Log sheet'!D79&lt;=1), 'Scoring table'!$B$11, 0)</f>
        <v>0</v>
      </c>
      <c r="I71">
        <f>IF(AND($B$1, 'Log sheet'!$M$2, B71&gt;0), 'Scoring table'!$C$6, 0)</f>
        <v>0</v>
      </c>
      <c r="J71">
        <f>IF(OR('Log sheet'!B79="ZL",'Log sheet'!B79=""),0,'Scoring table'!$B$9)</f>
        <v>0</v>
      </c>
      <c r="K71">
        <f t="shared" si="1"/>
        <v>0</v>
      </c>
    </row>
    <row r="72" spans="1:11" x14ac:dyDescent="0.25">
      <c r="A72">
        <f>'Log sheet'!L80</f>
        <v>70</v>
      </c>
      <c r="B72">
        <f>IF(ISBLANK('Log sheet'!C80), 0, 'Scoring table'!$B$3)</f>
        <v>0</v>
      </c>
      <c r="C72">
        <f>IF(AND(B72&gt;0, OR(LEFT('Log sheet'!$M$2)="Y", LEFT('Log sheet'!$M$2)="y")), 'Scoring table'!$B$6, 0)</f>
        <v>0</v>
      </c>
      <c r="D72">
        <f>IF(AND(B72&gt;0, OR(LEFT('Log sheet'!E80)="Y", LEFT('Log sheet'!E80)="y")),'Scoring table'!$B$7, 0)</f>
        <v>0</v>
      </c>
      <c r="E72">
        <f>IF(AND(B72&gt;0, OR(LEFT('Log sheet'!F80)="Y", LEFT('Log sheet'!F80)="y")),'Scoring table'!$B$8, 0)</f>
        <v>0</v>
      </c>
      <c r="F72">
        <f>IF(AND(B72&gt;0,$B$1), 'Scoring table'!$C$8, 0)</f>
        <v>0</v>
      </c>
      <c r="G72">
        <f>IF(AND(B72&gt;0, 'Log sheet'!G80&gt;0, 'Log sheet'!G80&lt;=1), 'Scoring table'!$B$10, 0)</f>
        <v>0</v>
      </c>
      <c r="H72">
        <f>IF(AND(B72&gt;0, 'Log sheet'!D80&gt;0, 'Log sheet'!D80&lt;=1), 'Scoring table'!$B$11, 0)</f>
        <v>0</v>
      </c>
      <c r="I72">
        <f>IF(AND($B$1, 'Log sheet'!$M$2, B72&gt;0), 'Scoring table'!$C$6, 0)</f>
        <v>0</v>
      </c>
      <c r="J72">
        <f>IF(OR('Log sheet'!B80="ZL",'Log sheet'!B80=""),0,'Scoring table'!$B$9)</f>
        <v>0</v>
      </c>
      <c r="K72">
        <f t="shared" si="1"/>
        <v>0</v>
      </c>
    </row>
    <row r="73" spans="1:11" x14ac:dyDescent="0.25">
      <c r="A73">
        <f>'Log sheet'!L81</f>
        <v>71</v>
      </c>
      <c r="B73">
        <f>IF(ISBLANK('Log sheet'!C81), 0, 'Scoring table'!$B$3)</f>
        <v>0</v>
      </c>
      <c r="C73">
        <f>IF(AND(B73&gt;0, OR(LEFT('Log sheet'!$M$2)="Y", LEFT('Log sheet'!$M$2)="y")), 'Scoring table'!$B$6, 0)</f>
        <v>0</v>
      </c>
      <c r="D73">
        <f>IF(AND(B73&gt;0, OR(LEFT('Log sheet'!E81)="Y", LEFT('Log sheet'!E81)="y")),'Scoring table'!$B$7, 0)</f>
        <v>0</v>
      </c>
      <c r="E73">
        <f>IF(AND(B73&gt;0, OR(LEFT('Log sheet'!F81)="Y", LEFT('Log sheet'!F81)="y")),'Scoring table'!$B$8, 0)</f>
        <v>0</v>
      </c>
      <c r="F73">
        <f>IF(AND(B73&gt;0,$B$1), 'Scoring table'!$C$8, 0)</f>
        <v>0</v>
      </c>
      <c r="G73">
        <f>IF(AND(B73&gt;0, 'Log sheet'!G81&gt;0, 'Log sheet'!G81&lt;=1), 'Scoring table'!$B$10, 0)</f>
        <v>0</v>
      </c>
      <c r="H73">
        <f>IF(AND(B73&gt;0, 'Log sheet'!D81&gt;0, 'Log sheet'!D81&lt;=1), 'Scoring table'!$B$11, 0)</f>
        <v>0</v>
      </c>
      <c r="I73">
        <f>IF(AND($B$1, 'Log sheet'!$M$2, B73&gt;0), 'Scoring table'!$C$6, 0)</f>
        <v>0</v>
      </c>
      <c r="J73">
        <f>IF(OR('Log sheet'!B81="ZL",'Log sheet'!B81=""),0,'Scoring table'!$B$9)</f>
        <v>0</v>
      </c>
      <c r="K73">
        <f t="shared" si="1"/>
        <v>0</v>
      </c>
    </row>
    <row r="74" spans="1:11" x14ac:dyDescent="0.25">
      <c r="A74">
        <f>'Log sheet'!L82</f>
        <v>72</v>
      </c>
      <c r="B74">
        <f>IF(ISBLANK('Log sheet'!C82), 0, 'Scoring table'!$B$3)</f>
        <v>0</v>
      </c>
      <c r="C74">
        <f>IF(AND(B74&gt;0, OR(LEFT('Log sheet'!$M$2)="Y", LEFT('Log sheet'!$M$2)="y")), 'Scoring table'!$B$6, 0)</f>
        <v>0</v>
      </c>
      <c r="D74">
        <f>IF(AND(B74&gt;0, OR(LEFT('Log sheet'!E82)="Y", LEFT('Log sheet'!E82)="y")),'Scoring table'!$B$7, 0)</f>
        <v>0</v>
      </c>
      <c r="E74">
        <f>IF(AND(B74&gt;0, OR(LEFT('Log sheet'!F82)="Y", LEFT('Log sheet'!F82)="y")),'Scoring table'!$B$8, 0)</f>
        <v>0</v>
      </c>
      <c r="F74">
        <f>IF(AND(B74&gt;0,$B$1), 'Scoring table'!$C$8, 0)</f>
        <v>0</v>
      </c>
      <c r="G74">
        <f>IF(AND(B74&gt;0, 'Log sheet'!G82&gt;0, 'Log sheet'!G82&lt;=1), 'Scoring table'!$B$10, 0)</f>
        <v>0</v>
      </c>
      <c r="H74">
        <f>IF(AND(B74&gt;0, 'Log sheet'!D82&gt;0, 'Log sheet'!D82&lt;=1), 'Scoring table'!$B$11, 0)</f>
        <v>0</v>
      </c>
      <c r="I74">
        <f>IF(AND($B$1, 'Log sheet'!$M$2, B74&gt;0), 'Scoring table'!$C$6, 0)</f>
        <v>0</v>
      </c>
      <c r="J74">
        <f>IF(OR('Log sheet'!B82="ZL",'Log sheet'!B82=""),0,'Scoring table'!$B$9)</f>
        <v>0</v>
      </c>
      <c r="K74">
        <f t="shared" si="1"/>
        <v>0</v>
      </c>
    </row>
    <row r="75" spans="1:11" x14ac:dyDescent="0.25">
      <c r="A75">
        <f>'Log sheet'!L83</f>
        <v>73</v>
      </c>
      <c r="B75">
        <f>IF(ISBLANK('Log sheet'!C83), 0, 'Scoring table'!$B$3)</f>
        <v>0</v>
      </c>
      <c r="C75">
        <f>IF(AND(B75&gt;0, OR(LEFT('Log sheet'!$M$2)="Y", LEFT('Log sheet'!$M$2)="y")), 'Scoring table'!$B$6, 0)</f>
        <v>0</v>
      </c>
      <c r="D75">
        <f>IF(AND(B75&gt;0, OR(LEFT('Log sheet'!E83)="Y", LEFT('Log sheet'!E83)="y")),'Scoring table'!$B$7, 0)</f>
        <v>0</v>
      </c>
      <c r="E75">
        <f>IF(AND(B75&gt;0, OR(LEFT('Log sheet'!F83)="Y", LEFT('Log sheet'!F83)="y")),'Scoring table'!$B$8, 0)</f>
        <v>0</v>
      </c>
      <c r="F75">
        <f>IF(AND(B75&gt;0,$B$1), 'Scoring table'!$C$8, 0)</f>
        <v>0</v>
      </c>
      <c r="G75">
        <f>IF(AND(B75&gt;0, 'Log sheet'!G83&gt;0, 'Log sheet'!G83&lt;=1), 'Scoring table'!$B$10, 0)</f>
        <v>0</v>
      </c>
      <c r="H75">
        <f>IF(AND(B75&gt;0, 'Log sheet'!D83&gt;0, 'Log sheet'!D83&lt;=1), 'Scoring table'!$B$11, 0)</f>
        <v>0</v>
      </c>
      <c r="I75">
        <f>IF(AND($B$1, 'Log sheet'!$M$2, B75&gt;0), 'Scoring table'!$C$6, 0)</f>
        <v>0</v>
      </c>
      <c r="J75">
        <f>IF(OR('Log sheet'!B83="ZL",'Log sheet'!B83=""),0,'Scoring table'!$B$9)</f>
        <v>0</v>
      </c>
      <c r="K75">
        <f t="shared" si="1"/>
        <v>0</v>
      </c>
    </row>
    <row r="76" spans="1:11" x14ac:dyDescent="0.25">
      <c r="A76">
        <f>'Log sheet'!L84</f>
        <v>74</v>
      </c>
      <c r="B76">
        <f>IF(ISBLANK('Log sheet'!C84), 0, 'Scoring table'!$B$3)</f>
        <v>0</v>
      </c>
      <c r="C76">
        <f>IF(AND(B76&gt;0, OR(LEFT('Log sheet'!$M$2)="Y", LEFT('Log sheet'!$M$2)="y")), 'Scoring table'!$B$6, 0)</f>
        <v>0</v>
      </c>
      <c r="D76">
        <f>IF(AND(B76&gt;0, OR(LEFT('Log sheet'!E84)="Y", LEFT('Log sheet'!E84)="y")),'Scoring table'!$B$7, 0)</f>
        <v>0</v>
      </c>
      <c r="E76">
        <f>IF(AND(B76&gt;0, OR(LEFT('Log sheet'!F84)="Y", LEFT('Log sheet'!F84)="y")),'Scoring table'!$B$8, 0)</f>
        <v>0</v>
      </c>
      <c r="F76">
        <f>IF(AND(B76&gt;0,$B$1), 'Scoring table'!$C$8, 0)</f>
        <v>0</v>
      </c>
      <c r="G76">
        <f>IF(AND(B76&gt;0, 'Log sheet'!G84&gt;0, 'Log sheet'!G84&lt;=1), 'Scoring table'!$B$10, 0)</f>
        <v>0</v>
      </c>
      <c r="H76">
        <f>IF(AND(B76&gt;0, 'Log sheet'!D84&gt;0, 'Log sheet'!D84&lt;=1), 'Scoring table'!$B$11, 0)</f>
        <v>0</v>
      </c>
      <c r="I76">
        <f>IF(AND($B$1, 'Log sheet'!$M$2, B76&gt;0), 'Scoring table'!$C$6, 0)</f>
        <v>0</v>
      </c>
      <c r="J76">
        <f>IF(OR('Log sheet'!B84="ZL",'Log sheet'!B84=""),0,'Scoring table'!$B$9)</f>
        <v>0</v>
      </c>
      <c r="K76">
        <f t="shared" si="1"/>
        <v>0</v>
      </c>
    </row>
    <row r="77" spans="1:11" x14ac:dyDescent="0.25">
      <c r="A77">
        <f>'Log sheet'!L85</f>
        <v>75</v>
      </c>
      <c r="B77">
        <f>IF(ISBLANK('Log sheet'!C85), 0, 'Scoring table'!$B$3)</f>
        <v>0</v>
      </c>
      <c r="C77">
        <f>IF(AND(B77&gt;0, OR(LEFT('Log sheet'!$M$2)="Y", LEFT('Log sheet'!$M$2)="y")), 'Scoring table'!$B$6, 0)</f>
        <v>0</v>
      </c>
      <c r="D77">
        <f>IF(AND(B77&gt;0, OR(LEFT('Log sheet'!E85)="Y", LEFT('Log sheet'!E85)="y")),'Scoring table'!$B$7, 0)</f>
        <v>0</v>
      </c>
      <c r="E77">
        <f>IF(AND(B77&gt;0, OR(LEFT('Log sheet'!F85)="Y", LEFT('Log sheet'!F85)="y")),'Scoring table'!$B$8, 0)</f>
        <v>0</v>
      </c>
      <c r="F77">
        <f>IF(AND(B77&gt;0,$B$1), 'Scoring table'!$C$8, 0)</f>
        <v>0</v>
      </c>
      <c r="G77">
        <f>IF(AND(B77&gt;0, 'Log sheet'!G85&gt;0, 'Log sheet'!G85&lt;=1), 'Scoring table'!$B$10, 0)</f>
        <v>0</v>
      </c>
      <c r="H77">
        <f>IF(AND(B77&gt;0, 'Log sheet'!D85&gt;0, 'Log sheet'!D85&lt;=1), 'Scoring table'!$B$11, 0)</f>
        <v>0</v>
      </c>
      <c r="I77">
        <f>IF(AND($B$1, 'Log sheet'!$M$2, B77&gt;0), 'Scoring table'!$C$6, 0)</f>
        <v>0</v>
      </c>
      <c r="J77">
        <f>IF(OR('Log sheet'!B85="ZL",'Log sheet'!B85=""),0,'Scoring table'!$B$9)</f>
        <v>0</v>
      </c>
      <c r="K77">
        <f t="shared" si="1"/>
        <v>0</v>
      </c>
    </row>
    <row r="78" spans="1:11" x14ac:dyDescent="0.25">
      <c r="A78">
        <f>'Log sheet'!L86</f>
        <v>76</v>
      </c>
      <c r="B78">
        <f>IF(ISBLANK('Log sheet'!C86), 0, 'Scoring table'!$B$3)</f>
        <v>0</v>
      </c>
      <c r="C78">
        <f>IF(AND(B78&gt;0, OR(LEFT('Log sheet'!$M$2)="Y", LEFT('Log sheet'!$M$2)="y")), 'Scoring table'!$B$6, 0)</f>
        <v>0</v>
      </c>
      <c r="D78">
        <f>IF(AND(B78&gt;0, OR(LEFT('Log sheet'!E86)="Y", LEFT('Log sheet'!E86)="y")),'Scoring table'!$B$7, 0)</f>
        <v>0</v>
      </c>
      <c r="E78">
        <f>IF(AND(B78&gt;0, OR(LEFT('Log sheet'!F86)="Y", LEFT('Log sheet'!F86)="y")),'Scoring table'!$B$8, 0)</f>
        <v>0</v>
      </c>
      <c r="F78">
        <f>IF(AND(B78&gt;0,$B$1), 'Scoring table'!$C$8, 0)</f>
        <v>0</v>
      </c>
      <c r="G78">
        <f>IF(AND(B78&gt;0, 'Log sheet'!G86&gt;0, 'Log sheet'!G86&lt;=1), 'Scoring table'!$B$10, 0)</f>
        <v>0</v>
      </c>
      <c r="H78">
        <f>IF(AND(B78&gt;0, 'Log sheet'!D86&gt;0, 'Log sheet'!D86&lt;=1), 'Scoring table'!$B$11, 0)</f>
        <v>0</v>
      </c>
      <c r="I78">
        <f>IF(AND($B$1, 'Log sheet'!$M$2, B78&gt;0), 'Scoring table'!$C$6, 0)</f>
        <v>0</v>
      </c>
      <c r="J78">
        <f>IF(OR('Log sheet'!B86="ZL",'Log sheet'!B86=""),0,'Scoring table'!$B$9)</f>
        <v>0</v>
      </c>
      <c r="K78">
        <f t="shared" si="1"/>
        <v>0</v>
      </c>
    </row>
    <row r="79" spans="1:11" x14ac:dyDescent="0.25">
      <c r="A79">
        <f>'Log sheet'!L87</f>
        <v>77</v>
      </c>
      <c r="B79">
        <f>IF(ISBLANK('Log sheet'!C87), 0, 'Scoring table'!$B$3)</f>
        <v>0</v>
      </c>
      <c r="C79">
        <f>IF(AND(B79&gt;0, OR(LEFT('Log sheet'!$M$2)="Y", LEFT('Log sheet'!$M$2)="y")), 'Scoring table'!$B$6, 0)</f>
        <v>0</v>
      </c>
      <c r="D79">
        <f>IF(AND(B79&gt;0, OR(LEFT('Log sheet'!E87)="Y", LEFT('Log sheet'!E87)="y")),'Scoring table'!$B$7, 0)</f>
        <v>0</v>
      </c>
      <c r="E79">
        <f>IF(AND(B79&gt;0, OR(LEFT('Log sheet'!F87)="Y", LEFT('Log sheet'!F87)="y")),'Scoring table'!$B$8, 0)</f>
        <v>0</v>
      </c>
      <c r="F79">
        <f>IF(AND(B79&gt;0,$B$1), 'Scoring table'!$C$8, 0)</f>
        <v>0</v>
      </c>
      <c r="G79">
        <f>IF(AND(B79&gt;0, 'Log sheet'!G87&gt;0, 'Log sheet'!G87&lt;=1), 'Scoring table'!$B$10, 0)</f>
        <v>0</v>
      </c>
      <c r="H79">
        <f>IF(AND(B79&gt;0, 'Log sheet'!D87&gt;0, 'Log sheet'!D87&lt;=1), 'Scoring table'!$B$11, 0)</f>
        <v>0</v>
      </c>
      <c r="I79">
        <f>IF(AND($B$1, 'Log sheet'!$M$2, B79&gt;0), 'Scoring table'!$C$6, 0)</f>
        <v>0</v>
      </c>
      <c r="J79">
        <f>IF(OR('Log sheet'!B87="ZL",'Log sheet'!B87=""),0,'Scoring table'!$B$9)</f>
        <v>0</v>
      </c>
      <c r="K79">
        <f t="shared" si="1"/>
        <v>0</v>
      </c>
    </row>
    <row r="80" spans="1:11" x14ac:dyDescent="0.25">
      <c r="A80">
        <f>'Log sheet'!L88</f>
        <v>78</v>
      </c>
      <c r="B80">
        <f>IF(ISBLANK('Log sheet'!C88), 0, 'Scoring table'!$B$3)</f>
        <v>0</v>
      </c>
      <c r="C80">
        <f>IF(AND(B80&gt;0, OR(LEFT('Log sheet'!$M$2)="Y", LEFT('Log sheet'!$M$2)="y")), 'Scoring table'!$B$6, 0)</f>
        <v>0</v>
      </c>
      <c r="D80">
        <f>IF(AND(B80&gt;0, OR(LEFT('Log sheet'!E88)="Y", LEFT('Log sheet'!E88)="y")),'Scoring table'!$B$7, 0)</f>
        <v>0</v>
      </c>
      <c r="E80">
        <f>IF(AND(B80&gt;0, OR(LEFT('Log sheet'!F88)="Y", LEFT('Log sheet'!F88)="y")),'Scoring table'!$B$8, 0)</f>
        <v>0</v>
      </c>
      <c r="F80">
        <f>IF(AND(B80&gt;0,$B$1), 'Scoring table'!$C$8, 0)</f>
        <v>0</v>
      </c>
      <c r="G80">
        <f>IF(AND(B80&gt;0, 'Log sheet'!G88&gt;0, 'Log sheet'!G88&lt;=1), 'Scoring table'!$B$10, 0)</f>
        <v>0</v>
      </c>
      <c r="H80">
        <f>IF(AND(B80&gt;0, 'Log sheet'!D88&gt;0, 'Log sheet'!D88&lt;=1), 'Scoring table'!$B$11, 0)</f>
        <v>0</v>
      </c>
      <c r="I80">
        <f>IF(AND($B$1, 'Log sheet'!$M$2, B80&gt;0), 'Scoring table'!$C$6, 0)</f>
        <v>0</v>
      </c>
      <c r="J80">
        <f>IF(OR('Log sheet'!B88="ZL",'Log sheet'!B88=""),0,'Scoring table'!$B$9)</f>
        <v>0</v>
      </c>
      <c r="K80">
        <f t="shared" si="1"/>
        <v>0</v>
      </c>
    </row>
    <row r="81" spans="1:11" x14ac:dyDescent="0.25">
      <c r="A81">
        <f>'Log sheet'!L89</f>
        <v>79</v>
      </c>
      <c r="B81">
        <f>IF(ISBLANK('Log sheet'!C89), 0, 'Scoring table'!$B$3)</f>
        <v>0</v>
      </c>
      <c r="C81">
        <f>IF(AND(B81&gt;0, OR(LEFT('Log sheet'!$M$2)="Y", LEFT('Log sheet'!$M$2)="y")), 'Scoring table'!$B$6, 0)</f>
        <v>0</v>
      </c>
      <c r="D81">
        <f>IF(AND(B81&gt;0, OR(LEFT('Log sheet'!E89)="Y", LEFT('Log sheet'!E89)="y")),'Scoring table'!$B$7, 0)</f>
        <v>0</v>
      </c>
      <c r="E81">
        <f>IF(AND(B81&gt;0, OR(LEFT('Log sheet'!F89)="Y", LEFT('Log sheet'!F89)="y")),'Scoring table'!$B$8, 0)</f>
        <v>0</v>
      </c>
      <c r="F81">
        <f>IF(AND(B81&gt;0,$B$1), 'Scoring table'!$C$8, 0)</f>
        <v>0</v>
      </c>
      <c r="G81">
        <f>IF(AND(B81&gt;0, 'Log sheet'!G89&gt;0, 'Log sheet'!G89&lt;=1), 'Scoring table'!$B$10, 0)</f>
        <v>0</v>
      </c>
      <c r="H81">
        <f>IF(AND(B81&gt;0, 'Log sheet'!D89&gt;0, 'Log sheet'!D89&lt;=1), 'Scoring table'!$B$11, 0)</f>
        <v>0</v>
      </c>
      <c r="I81">
        <f>IF(AND($B$1, 'Log sheet'!$M$2, B81&gt;0), 'Scoring table'!$C$6, 0)</f>
        <v>0</v>
      </c>
      <c r="J81">
        <f>IF(OR('Log sheet'!B89="ZL",'Log sheet'!B89=""),0,'Scoring table'!$B$9)</f>
        <v>0</v>
      </c>
      <c r="K81">
        <f t="shared" si="1"/>
        <v>0</v>
      </c>
    </row>
    <row r="82" spans="1:11" x14ac:dyDescent="0.25">
      <c r="A82">
        <f>'Log sheet'!L90</f>
        <v>80</v>
      </c>
      <c r="B82">
        <f>IF(ISBLANK('Log sheet'!C90), 0, 'Scoring table'!$B$3)</f>
        <v>0</v>
      </c>
      <c r="C82">
        <f>IF(AND(B82&gt;0, OR(LEFT('Log sheet'!$M$2)="Y", LEFT('Log sheet'!$M$2)="y")), 'Scoring table'!$B$6, 0)</f>
        <v>0</v>
      </c>
      <c r="D82">
        <f>IF(AND(B82&gt;0, OR(LEFT('Log sheet'!E90)="Y", LEFT('Log sheet'!E90)="y")),'Scoring table'!$B$7, 0)</f>
        <v>0</v>
      </c>
      <c r="E82">
        <f>IF(AND(B82&gt;0, OR(LEFT('Log sheet'!F90)="Y", LEFT('Log sheet'!F90)="y")),'Scoring table'!$B$8, 0)</f>
        <v>0</v>
      </c>
      <c r="F82">
        <f>IF(AND(B82&gt;0,$B$1), 'Scoring table'!$C$8, 0)</f>
        <v>0</v>
      </c>
      <c r="G82">
        <f>IF(AND(B82&gt;0, 'Log sheet'!G90&gt;0, 'Log sheet'!G90&lt;=1), 'Scoring table'!$B$10, 0)</f>
        <v>0</v>
      </c>
      <c r="H82">
        <f>IF(AND(B82&gt;0, 'Log sheet'!D90&gt;0, 'Log sheet'!D90&lt;=1), 'Scoring table'!$B$11, 0)</f>
        <v>0</v>
      </c>
      <c r="I82">
        <f>IF(AND($B$1, 'Log sheet'!$M$2, B82&gt;0), 'Scoring table'!$C$6, 0)</f>
        <v>0</v>
      </c>
      <c r="J82">
        <f>IF(OR('Log sheet'!B90="ZL",'Log sheet'!B90=""),0,'Scoring table'!$B$9)</f>
        <v>0</v>
      </c>
      <c r="K82">
        <f t="shared" si="1"/>
        <v>0</v>
      </c>
    </row>
    <row r="83" spans="1:11" x14ac:dyDescent="0.25">
      <c r="A83">
        <f>'Log sheet'!L91</f>
        <v>81</v>
      </c>
      <c r="B83">
        <f>IF(ISBLANK('Log sheet'!C91), 0, 'Scoring table'!$B$3)</f>
        <v>0</v>
      </c>
      <c r="C83">
        <f>IF(AND(B83&gt;0, OR(LEFT('Log sheet'!$M$2)="Y", LEFT('Log sheet'!$M$2)="y")), 'Scoring table'!$B$6, 0)</f>
        <v>0</v>
      </c>
      <c r="D83">
        <f>IF(AND(B83&gt;0, OR(LEFT('Log sheet'!E91)="Y", LEFT('Log sheet'!E91)="y")),'Scoring table'!$B$7, 0)</f>
        <v>0</v>
      </c>
      <c r="E83">
        <f>IF(AND(B83&gt;0, OR(LEFT('Log sheet'!F91)="Y", LEFT('Log sheet'!F91)="y")),'Scoring table'!$B$8, 0)</f>
        <v>0</v>
      </c>
      <c r="F83">
        <f>IF(AND(B83&gt;0,$B$1), 'Scoring table'!$C$8, 0)</f>
        <v>0</v>
      </c>
      <c r="G83">
        <f>IF(AND(B83&gt;0, 'Log sheet'!G91&gt;0, 'Log sheet'!G91&lt;=1), 'Scoring table'!$B$10, 0)</f>
        <v>0</v>
      </c>
      <c r="H83">
        <f>IF(AND(B83&gt;0, 'Log sheet'!D91&gt;0, 'Log sheet'!D91&lt;=1), 'Scoring table'!$B$11, 0)</f>
        <v>0</v>
      </c>
      <c r="I83">
        <f>IF(AND($B$1, 'Log sheet'!$M$2, B83&gt;0), 'Scoring table'!$C$6, 0)</f>
        <v>0</v>
      </c>
      <c r="J83">
        <f>IF(OR('Log sheet'!B91="ZL",'Log sheet'!B91=""),0,'Scoring table'!$B$9)</f>
        <v>0</v>
      </c>
      <c r="K83">
        <f t="shared" si="1"/>
        <v>0</v>
      </c>
    </row>
    <row r="84" spans="1:11" x14ac:dyDescent="0.25">
      <c r="A84">
        <f>'Log sheet'!L92</f>
        <v>82</v>
      </c>
      <c r="B84">
        <f>IF(ISBLANK('Log sheet'!C92), 0, 'Scoring table'!$B$3)</f>
        <v>0</v>
      </c>
      <c r="C84">
        <f>IF(AND(B84&gt;0, OR(LEFT('Log sheet'!$M$2)="Y", LEFT('Log sheet'!$M$2)="y")), 'Scoring table'!$B$6, 0)</f>
        <v>0</v>
      </c>
      <c r="D84">
        <f>IF(AND(B84&gt;0, OR(LEFT('Log sheet'!E92)="Y", LEFT('Log sheet'!E92)="y")),'Scoring table'!$B$7, 0)</f>
        <v>0</v>
      </c>
      <c r="E84">
        <f>IF(AND(B84&gt;0, OR(LEFT('Log sheet'!F92)="Y", LEFT('Log sheet'!F92)="y")),'Scoring table'!$B$8, 0)</f>
        <v>0</v>
      </c>
      <c r="F84">
        <f>IF(AND(B84&gt;0,$B$1), 'Scoring table'!$C$8, 0)</f>
        <v>0</v>
      </c>
      <c r="G84">
        <f>IF(AND(B84&gt;0, 'Log sheet'!G92&gt;0, 'Log sheet'!G92&lt;=1), 'Scoring table'!$B$10, 0)</f>
        <v>0</v>
      </c>
      <c r="H84">
        <f>IF(AND(B84&gt;0, 'Log sheet'!D92&gt;0, 'Log sheet'!D92&lt;=1), 'Scoring table'!$B$11, 0)</f>
        <v>0</v>
      </c>
      <c r="I84">
        <f>IF(AND($B$1, 'Log sheet'!$M$2, B84&gt;0), 'Scoring table'!$C$6, 0)</f>
        <v>0</v>
      </c>
      <c r="J84">
        <f>IF(OR('Log sheet'!B92="ZL",'Log sheet'!B92=""),0,'Scoring table'!$B$9)</f>
        <v>0</v>
      </c>
      <c r="K84">
        <f t="shared" si="1"/>
        <v>0</v>
      </c>
    </row>
    <row r="85" spans="1:11" x14ac:dyDescent="0.25">
      <c r="A85">
        <f>'Log sheet'!L93</f>
        <v>83</v>
      </c>
      <c r="B85">
        <f>IF(ISBLANK('Log sheet'!C93), 0, 'Scoring table'!$B$3)</f>
        <v>0</v>
      </c>
      <c r="C85">
        <f>IF(AND(B85&gt;0, OR(LEFT('Log sheet'!$M$2)="Y", LEFT('Log sheet'!$M$2)="y")), 'Scoring table'!$B$6, 0)</f>
        <v>0</v>
      </c>
      <c r="D85">
        <f>IF(AND(B85&gt;0, OR(LEFT('Log sheet'!E93)="Y", LEFT('Log sheet'!E93)="y")),'Scoring table'!$B$7, 0)</f>
        <v>0</v>
      </c>
      <c r="E85">
        <f>IF(AND(B85&gt;0, OR(LEFT('Log sheet'!F93)="Y", LEFT('Log sheet'!F93)="y")),'Scoring table'!$B$8, 0)</f>
        <v>0</v>
      </c>
      <c r="F85">
        <f>IF(AND(B85&gt;0,$B$1), 'Scoring table'!$C$8, 0)</f>
        <v>0</v>
      </c>
      <c r="G85">
        <f>IF(AND(B85&gt;0, 'Log sheet'!G93&gt;0, 'Log sheet'!G93&lt;=1), 'Scoring table'!$B$10, 0)</f>
        <v>0</v>
      </c>
      <c r="H85">
        <f>IF(AND(B85&gt;0, 'Log sheet'!D93&gt;0, 'Log sheet'!D93&lt;=1), 'Scoring table'!$B$11, 0)</f>
        <v>0</v>
      </c>
      <c r="I85">
        <f>IF(AND($B$1, 'Log sheet'!$M$2, B85&gt;0), 'Scoring table'!$C$6, 0)</f>
        <v>0</v>
      </c>
      <c r="J85">
        <f>IF(OR('Log sheet'!B93="ZL",'Log sheet'!B93=""),0,'Scoring table'!$B$9)</f>
        <v>0</v>
      </c>
      <c r="K85">
        <f t="shared" si="1"/>
        <v>0</v>
      </c>
    </row>
    <row r="86" spans="1:11" x14ac:dyDescent="0.25">
      <c r="A86">
        <f>'Log sheet'!L94</f>
        <v>84</v>
      </c>
      <c r="B86">
        <f>IF(ISBLANK('Log sheet'!C94), 0, 'Scoring table'!$B$3)</f>
        <v>0</v>
      </c>
      <c r="C86">
        <f>IF(AND(B86&gt;0, OR(LEFT('Log sheet'!$M$2)="Y", LEFT('Log sheet'!$M$2)="y")), 'Scoring table'!$B$6, 0)</f>
        <v>0</v>
      </c>
      <c r="D86">
        <f>IF(AND(B86&gt;0, OR(LEFT('Log sheet'!E94)="Y", LEFT('Log sheet'!E94)="y")),'Scoring table'!$B$7, 0)</f>
        <v>0</v>
      </c>
      <c r="E86">
        <f>IF(AND(B86&gt;0, OR(LEFT('Log sheet'!F94)="Y", LEFT('Log sheet'!F94)="y")),'Scoring table'!$B$8, 0)</f>
        <v>0</v>
      </c>
      <c r="F86">
        <f>IF(AND(B86&gt;0,$B$1), 'Scoring table'!$C$8, 0)</f>
        <v>0</v>
      </c>
      <c r="G86">
        <f>IF(AND(B86&gt;0, 'Log sheet'!G94&gt;0, 'Log sheet'!G94&lt;=1), 'Scoring table'!$B$10, 0)</f>
        <v>0</v>
      </c>
      <c r="H86">
        <f>IF(AND(B86&gt;0, 'Log sheet'!D94&gt;0, 'Log sheet'!D94&lt;=1), 'Scoring table'!$B$11, 0)</f>
        <v>0</v>
      </c>
      <c r="I86">
        <f>IF(AND($B$1, 'Log sheet'!$M$2, B86&gt;0), 'Scoring table'!$C$6, 0)</f>
        <v>0</v>
      </c>
      <c r="J86">
        <f>IF(OR('Log sheet'!B94="ZL",'Log sheet'!B94=""),0,'Scoring table'!$B$9)</f>
        <v>0</v>
      </c>
      <c r="K86">
        <f t="shared" si="1"/>
        <v>0</v>
      </c>
    </row>
    <row r="87" spans="1:11" x14ac:dyDescent="0.25">
      <c r="A87">
        <f>'Log sheet'!L95</f>
        <v>85</v>
      </c>
      <c r="B87">
        <f>IF(ISBLANK('Log sheet'!C95), 0, 'Scoring table'!$B$3)</f>
        <v>0</v>
      </c>
      <c r="C87">
        <f>IF(AND(B87&gt;0, OR(LEFT('Log sheet'!$M$2)="Y", LEFT('Log sheet'!$M$2)="y")), 'Scoring table'!$B$6, 0)</f>
        <v>0</v>
      </c>
      <c r="D87">
        <f>IF(AND(B87&gt;0, OR(LEFT('Log sheet'!E95)="Y", LEFT('Log sheet'!E95)="y")),'Scoring table'!$B$7, 0)</f>
        <v>0</v>
      </c>
      <c r="E87">
        <f>IF(AND(B87&gt;0, OR(LEFT('Log sheet'!F95)="Y", LEFT('Log sheet'!F95)="y")),'Scoring table'!$B$8, 0)</f>
        <v>0</v>
      </c>
      <c r="F87">
        <f>IF(AND(B87&gt;0,$B$1), 'Scoring table'!$C$8, 0)</f>
        <v>0</v>
      </c>
      <c r="G87">
        <f>IF(AND(B87&gt;0, 'Log sheet'!G95&gt;0, 'Log sheet'!G95&lt;=1), 'Scoring table'!$B$10, 0)</f>
        <v>0</v>
      </c>
      <c r="H87">
        <f>IF(AND(B87&gt;0, 'Log sheet'!D95&gt;0, 'Log sheet'!D95&lt;=1), 'Scoring table'!$B$11, 0)</f>
        <v>0</v>
      </c>
      <c r="I87">
        <f>IF(AND($B$1, 'Log sheet'!$M$2, B87&gt;0), 'Scoring table'!$C$6, 0)</f>
        <v>0</v>
      </c>
      <c r="J87">
        <f>IF(OR('Log sheet'!B95="ZL",'Log sheet'!B95=""),0,'Scoring table'!$B$9)</f>
        <v>0</v>
      </c>
      <c r="K87">
        <f t="shared" si="1"/>
        <v>0</v>
      </c>
    </row>
    <row r="88" spans="1:11" x14ac:dyDescent="0.25">
      <c r="A88">
        <f>'Log sheet'!L96</f>
        <v>86</v>
      </c>
      <c r="B88">
        <f>IF(ISBLANK('Log sheet'!C96), 0, 'Scoring table'!$B$3)</f>
        <v>0</v>
      </c>
      <c r="C88">
        <f>IF(AND(B88&gt;0, OR(LEFT('Log sheet'!$M$2)="Y", LEFT('Log sheet'!$M$2)="y")), 'Scoring table'!$B$6, 0)</f>
        <v>0</v>
      </c>
      <c r="D88">
        <f>IF(AND(B88&gt;0, OR(LEFT('Log sheet'!E96)="Y", LEFT('Log sheet'!E96)="y")),'Scoring table'!$B$7, 0)</f>
        <v>0</v>
      </c>
      <c r="E88">
        <f>IF(AND(B88&gt;0, OR(LEFT('Log sheet'!F96)="Y", LEFT('Log sheet'!F96)="y")),'Scoring table'!$B$8, 0)</f>
        <v>0</v>
      </c>
      <c r="F88">
        <f>IF(AND(B88&gt;0,$B$1), 'Scoring table'!$C$8, 0)</f>
        <v>0</v>
      </c>
      <c r="G88">
        <f>IF(AND(B88&gt;0, 'Log sheet'!G96&gt;0, 'Log sheet'!G96&lt;=1), 'Scoring table'!$B$10, 0)</f>
        <v>0</v>
      </c>
      <c r="H88">
        <f>IF(AND(B88&gt;0, 'Log sheet'!D96&gt;0, 'Log sheet'!D96&lt;=1), 'Scoring table'!$B$11, 0)</f>
        <v>0</v>
      </c>
      <c r="I88">
        <f>IF(AND($B$1, 'Log sheet'!$M$2, B88&gt;0), 'Scoring table'!$C$6, 0)</f>
        <v>0</v>
      </c>
      <c r="J88">
        <f>IF(OR('Log sheet'!B96="ZL",'Log sheet'!B96=""),0,'Scoring table'!$B$9)</f>
        <v>0</v>
      </c>
      <c r="K88">
        <f t="shared" si="1"/>
        <v>0</v>
      </c>
    </row>
    <row r="89" spans="1:11" x14ac:dyDescent="0.25">
      <c r="A89">
        <f>'Log sheet'!L97</f>
        <v>87</v>
      </c>
      <c r="B89">
        <f>IF(ISBLANK('Log sheet'!C97), 0, 'Scoring table'!$B$3)</f>
        <v>0</v>
      </c>
      <c r="C89">
        <f>IF(AND(B89&gt;0, OR(LEFT('Log sheet'!$M$2)="Y", LEFT('Log sheet'!$M$2)="y")), 'Scoring table'!$B$6, 0)</f>
        <v>0</v>
      </c>
      <c r="D89">
        <f>IF(AND(B89&gt;0, OR(LEFT('Log sheet'!E97)="Y", LEFT('Log sheet'!E97)="y")),'Scoring table'!$B$7, 0)</f>
        <v>0</v>
      </c>
      <c r="E89">
        <f>IF(AND(B89&gt;0, OR(LEFT('Log sheet'!F97)="Y", LEFT('Log sheet'!F97)="y")),'Scoring table'!$B$8, 0)</f>
        <v>0</v>
      </c>
      <c r="F89">
        <f>IF(AND(B89&gt;0,$B$1), 'Scoring table'!$C$8, 0)</f>
        <v>0</v>
      </c>
      <c r="G89">
        <f>IF(AND(B89&gt;0, 'Log sheet'!G97&gt;0, 'Log sheet'!G97&lt;=1), 'Scoring table'!$B$10, 0)</f>
        <v>0</v>
      </c>
      <c r="H89">
        <f>IF(AND(B89&gt;0, 'Log sheet'!D97&gt;0, 'Log sheet'!D97&lt;=1), 'Scoring table'!$B$11, 0)</f>
        <v>0</v>
      </c>
      <c r="I89">
        <f>IF(AND($B$1, 'Log sheet'!$M$2, B89&gt;0), 'Scoring table'!$C$6, 0)</f>
        <v>0</v>
      </c>
      <c r="J89">
        <f>IF(OR('Log sheet'!B97="ZL",'Log sheet'!B97=""),0,'Scoring table'!$B$9)</f>
        <v>0</v>
      </c>
      <c r="K89">
        <f t="shared" si="1"/>
        <v>0</v>
      </c>
    </row>
    <row r="90" spans="1:11" x14ac:dyDescent="0.25">
      <c r="A90">
        <f>'Log sheet'!L98</f>
        <v>88</v>
      </c>
      <c r="B90">
        <f>IF(ISBLANK('Log sheet'!C98), 0, 'Scoring table'!$B$3)</f>
        <v>0</v>
      </c>
      <c r="C90">
        <f>IF(AND(B90&gt;0, OR(LEFT('Log sheet'!$M$2)="Y", LEFT('Log sheet'!$M$2)="y")), 'Scoring table'!$B$6, 0)</f>
        <v>0</v>
      </c>
      <c r="D90">
        <f>IF(AND(B90&gt;0, OR(LEFT('Log sheet'!E98)="Y", LEFT('Log sheet'!E98)="y")),'Scoring table'!$B$7, 0)</f>
        <v>0</v>
      </c>
      <c r="E90">
        <f>IF(AND(B90&gt;0, OR(LEFT('Log sheet'!F98)="Y", LEFT('Log sheet'!F98)="y")),'Scoring table'!$B$8, 0)</f>
        <v>0</v>
      </c>
      <c r="F90">
        <f>IF(AND(B90&gt;0,$B$1), 'Scoring table'!$C$8, 0)</f>
        <v>0</v>
      </c>
      <c r="G90">
        <f>IF(AND(B90&gt;0, 'Log sheet'!G98&gt;0, 'Log sheet'!G98&lt;=1), 'Scoring table'!$B$10, 0)</f>
        <v>0</v>
      </c>
      <c r="H90">
        <f>IF(AND(B90&gt;0, 'Log sheet'!D98&gt;0, 'Log sheet'!D98&lt;=1), 'Scoring table'!$B$11, 0)</f>
        <v>0</v>
      </c>
      <c r="I90">
        <f>IF(AND($B$1, 'Log sheet'!$M$2, B90&gt;0), 'Scoring table'!$C$6, 0)</f>
        <v>0</v>
      </c>
      <c r="J90">
        <f>IF(OR('Log sheet'!B98="ZL",'Log sheet'!B98=""),0,'Scoring table'!$B$9)</f>
        <v>0</v>
      </c>
      <c r="K90">
        <f t="shared" si="1"/>
        <v>0</v>
      </c>
    </row>
    <row r="91" spans="1:11" x14ac:dyDescent="0.25">
      <c r="A91">
        <f>'Log sheet'!L99</f>
        <v>89</v>
      </c>
      <c r="B91">
        <f>IF(ISBLANK('Log sheet'!C99), 0, 'Scoring table'!$B$3)</f>
        <v>0</v>
      </c>
      <c r="C91">
        <f>IF(AND(B91&gt;0, OR(LEFT('Log sheet'!$M$2)="Y", LEFT('Log sheet'!$M$2)="y")), 'Scoring table'!$B$6, 0)</f>
        <v>0</v>
      </c>
      <c r="D91">
        <f>IF(AND(B91&gt;0, OR(LEFT('Log sheet'!E99)="Y", LEFT('Log sheet'!E99)="y")),'Scoring table'!$B$7, 0)</f>
        <v>0</v>
      </c>
      <c r="E91">
        <f>IF(AND(B91&gt;0, OR(LEFT('Log sheet'!F99)="Y", LEFT('Log sheet'!F99)="y")),'Scoring table'!$B$8, 0)</f>
        <v>0</v>
      </c>
      <c r="F91">
        <f>IF(AND(B91&gt;0,$B$1), 'Scoring table'!$C$8, 0)</f>
        <v>0</v>
      </c>
      <c r="G91">
        <f>IF(AND(B91&gt;0, 'Log sheet'!G99&gt;0, 'Log sheet'!G99&lt;=1), 'Scoring table'!$B$10, 0)</f>
        <v>0</v>
      </c>
      <c r="H91">
        <f>IF(AND(B91&gt;0, 'Log sheet'!D99&gt;0, 'Log sheet'!D99&lt;=1), 'Scoring table'!$B$11, 0)</f>
        <v>0</v>
      </c>
      <c r="I91">
        <f>IF(AND($B$1, 'Log sheet'!$M$2, B91&gt;0), 'Scoring table'!$C$6, 0)</f>
        <v>0</v>
      </c>
      <c r="J91">
        <f>IF(OR('Log sheet'!B99="ZL",'Log sheet'!B99=""),0,'Scoring table'!$B$9)</f>
        <v>0</v>
      </c>
      <c r="K91">
        <f t="shared" si="1"/>
        <v>0</v>
      </c>
    </row>
    <row r="92" spans="1:11" x14ac:dyDescent="0.25">
      <c r="A92">
        <f>'Log sheet'!L100</f>
        <v>90</v>
      </c>
      <c r="B92">
        <f>IF(ISBLANK('Log sheet'!C100), 0, 'Scoring table'!$B$3)</f>
        <v>0</v>
      </c>
      <c r="C92">
        <f>IF(AND(B92&gt;0, OR(LEFT('Log sheet'!$M$2)="Y", LEFT('Log sheet'!$M$2)="y")), 'Scoring table'!$B$6, 0)</f>
        <v>0</v>
      </c>
      <c r="D92">
        <f>IF(AND(B92&gt;0, OR(LEFT('Log sheet'!E100)="Y", LEFT('Log sheet'!E100)="y")),'Scoring table'!$B$7, 0)</f>
        <v>0</v>
      </c>
      <c r="E92">
        <f>IF(AND(B92&gt;0, OR(LEFT('Log sheet'!F100)="Y", LEFT('Log sheet'!F100)="y")),'Scoring table'!$B$8, 0)</f>
        <v>0</v>
      </c>
      <c r="F92">
        <f>IF(AND(B92&gt;0,$B$1), 'Scoring table'!$C$8, 0)</f>
        <v>0</v>
      </c>
      <c r="G92">
        <f>IF(AND(B92&gt;0, 'Log sheet'!G100&gt;0, 'Log sheet'!G100&lt;=1), 'Scoring table'!$B$10, 0)</f>
        <v>0</v>
      </c>
      <c r="H92">
        <f>IF(AND(B92&gt;0, 'Log sheet'!D100&gt;0, 'Log sheet'!D100&lt;=1), 'Scoring table'!$B$11, 0)</f>
        <v>0</v>
      </c>
      <c r="I92">
        <f>IF(AND($B$1, 'Log sheet'!$M$2, B92&gt;0), 'Scoring table'!$C$6, 0)</f>
        <v>0</v>
      </c>
      <c r="J92">
        <f>IF(OR('Log sheet'!B100="ZL",'Log sheet'!B100=""),0,'Scoring table'!$B$9)</f>
        <v>0</v>
      </c>
      <c r="K92">
        <f t="shared" si="1"/>
        <v>0</v>
      </c>
    </row>
    <row r="93" spans="1:11" x14ac:dyDescent="0.25">
      <c r="A93">
        <f>'Log sheet'!L101</f>
        <v>91</v>
      </c>
      <c r="B93">
        <f>IF(ISBLANK('Log sheet'!C101), 0, 'Scoring table'!$B$3)</f>
        <v>0</v>
      </c>
      <c r="C93">
        <f>IF(AND(B93&gt;0, OR(LEFT('Log sheet'!$M$2)="Y", LEFT('Log sheet'!$M$2)="y")), 'Scoring table'!$B$6, 0)</f>
        <v>0</v>
      </c>
      <c r="D93">
        <f>IF(AND(B93&gt;0, OR(LEFT('Log sheet'!E101)="Y", LEFT('Log sheet'!E101)="y")),'Scoring table'!$B$7, 0)</f>
        <v>0</v>
      </c>
      <c r="E93">
        <f>IF(AND(B93&gt;0, OR(LEFT('Log sheet'!F101)="Y", LEFT('Log sheet'!F101)="y")),'Scoring table'!$B$8, 0)</f>
        <v>0</v>
      </c>
      <c r="F93">
        <f>IF(AND(B93&gt;0,$B$1), 'Scoring table'!$C$8, 0)</f>
        <v>0</v>
      </c>
      <c r="G93">
        <f>IF(AND(B93&gt;0, 'Log sheet'!G101&gt;0, 'Log sheet'!G101&lt;=1), 'Scoring table'!$B$10, 0)</f>
        <v>0</v>
      </c>
      <c r="H93">
        <f>IF(AND(B93&gt;0, 'Log sheet'!D101&gt;0, 'Log sheet'!D101&lt;=1), 'Scoring table'!$B$11, 0)</f>
        <v>0</v>
      </c>
      <c r="I93">
        <f>IF(AND($B$1, 'Log sheet'!$M$2, B93&gt;0), 'Scoring table'!$C$6, 0)</f>
        <v>0</v>
      </c>
      <c r="J93">
        <f>IF(OR('Log sheet'!B101="ZL",'Log sheet'!B101=""),0,'Scoring table'!$B$9)</f>
        <v>0</v>
      </c>
      <c r="K93">
        <f t="shared" si="1"/>
        <v>0</v>
      </c>
    </row>
    <row r="94" spans="1:11" x14ac:dyDescent="0.25">
      <c r="A94">
        <f>'Log sheet'!L102</f>
        <v>92</v>
      </c>
      <c r="B94">
        <f>IF(ISBLANK('Log sheet'!C102), 0, 'Scoring table'!$B$3)</f>
        <v>0</v>
      </c>
      <c r="C94">
        <f>IF(AND(B94&gt;0, OR(LEFT('Log sheet'!$M$2)="Y", LEFT('Log sheet'!$M$2)="y")), 'Scoring table'!$B$6, 0)</f>
        <v>0</v>
      </c>
      <c r="D94">
        <f>IF(AND(B94&gt;0, OR(LEFT('Log sheet'!E102)="Y", LEFT('Log sheet'!E102)="y")),'Scoring table'!$B$7, 0)</f>
        <v>0</v>
      </c>
      <c r="E94">
        <f>IF(AND(B94&gt;0, OR(LEFT('Log sheet'!F102)="Y", LEFT('Log sheet'!F102)="y")),'Scoring table'!$B$8, 0)</f>
        <v>0</v>
      </c>
      <c r="F94">
        <f>IF(AND(B94&gt;0,$B$1), 'Scoring table'!$C$8, 0)</f>
        <v>0</v>
      </c>
      <c r="G94">
        <f>IF(AND(B94&gt;0, 'Log sheet'!G102&gt;0, 'Log sheet'!G102&lt;=1), 'Scoring table'!$B$10, 0)</f>
        <v>0</v>
      </c>
      <c r="H94">
        <f>IF(AND(B94&gt;0, 'Log sheet'!D102&gt;0, 'Log sheet'!D102&lt;=1), 'Scoring table'!$B$11, 0)</f>
        <v>0</v>
      </c>
      <c r="I94">
        <f>IF(AND($B$1, 'Log sheet'!$M$2, B94&gt;0), 'Scoring table'!$C$6, 0)</f>
        <v>0</v>
      </c>
      <c r="J94">
        <f>IF(OR('Log sheet'!B102="ZL",'Log sheet'!B102=""),0,'Scoring table'!$B$9)</f>
        <v>0</v>
      </c>
      <c r="K94">
        <f t="shared" si="1"/>
        <v>0</v>
      </c>
    </row>
    <row r="95" spans="1:11" x14ac:dyDescent="0.25">
      <c r="A95">
        <f>'Log sheet'!L103</f>
        <v>93</v>
      </c>
      <c r="B95">
        <f>IF(ISBLANK('Log sheet'!C103), 0, 'Scoring table'!$B$3)</f>
        <v>0</v>
      </c>
      <c r="C95">
        <f>IF(AND(B95&gt;0, OR(LEFT('Log sheet'!$M$2)="Y", LEFT('Log sheet'!$M$2)="y")), 'Scoring table'!$B$6, 0)</f>
        <v>0</v>
      </c>
      <c r="D95">
        <f>IF(AND(B95&gt;0, OR(LEFT('Log sheet'!E103)="Y", LEFT('Log sheet'!E103)="y")),'Scoring table'!$B$7, 0)</f>
        <v>0</v>
      </c>
      <c r="E95">
        <f>IF(AND(B95&gt;0, OR(LEFT('Log sheet'!F103)="Y", LEFT('Log sheet'!F103)="y")),'Scoring table'!$B$8, 0)</f>
        <v>0</v>
      </c>
      <c r="F95">
        <f>IF(AND(B95&gt;0,$B$1), 'Scoring table'!$C$8, 0)</f>
        <v>0</v>
      </c>
      <c r="G95">
        <f>IF(AND(B95&gt;0, 'Log sheet'!G103&gt;0, 'Log sheet'!G103&lt;=1), 'Scoring table'!$B$10, 0)</f>
        <v>0</v>
      </c>
      <c r="H95">
        <f>IF(AND(B95&gt;0, 'Log sheet'!D103&gt;0, 'Log sheet'!D103&lt;=1), 'Scoring table'!$B$11, 0)</f>
        <v>0</v>
      </c>
      <c r="I95">
        <f>IF(AND($B$1, 'Log sheet'!$M$2, B95&gt;0), 'Scoring table'!$C$6, 0)</f>
        <v>0</v>
      </c>
      <c r="J95">
        <f>IF(OR('Log sheet'!B103="ZL",'Log sheet'!B103=""),0,'Scoring table'!$B$9)</f>
        <v>0</v>
      </c>
      <c r="K95">
        <f t="shared" si="1"/>
        <v>0</v>
      </c>
    </row>
    <row r="96" spans="1:11" x14ac:dyDescent="0.25">
      <c r="A96">
        <f>'Log sheet'!L104</f>
        <v>94</v>
      </c>
      <c r="B96">
        <f>IF(ISBLANK('Log sheet'!C104), 0, 'Scoring table'!$B$3)</f>
        <v>0</v>
      </c>
      <c r="C96">
        <f>IF(AND(B96&gt;0, OR(LEFT('Log sheet'!$M$2)="Y", LEFT('Log sheet'!$M$2)="y")), 'Scoring table'!$B$6, 0)</f>
        <v>0</v>
      </c>
      <c r="D96">
        <f>IF(AND(B96&gt;0, OR(LEFT('Log sheet'!E104)="Y", LEFT('Log sheet'!E104)="y")),'Scoring table'!$B$7, 0)</f>
        <v>0</v>
      </c>
      <c r="E96">
        <f>IF(AND(B96&gt;0, OR(LEFT('Log sheet'!F104)="Y", LEFT('Log sheet'!F104)="y")),'Scoring table'!$B$8, 0)</f>
        <v>0</v>
      </c>
      <c r="F96">
        <f>IF(AND(B96&gt;0,$B$1), 'Scoring table'!$C$8, 0)</f>
        <v>0</v>
      </c>
      <c r="G96">
        <f>IF(AND(B96&gt;0, 'Log sheet'!G104&gt;0, 'Log sheet'!G104&lt;=1), 'Scoring table'!$B$10, 0)</f>
        <v>0</v>
      </c>
      <c r="H96">
        <f>IF(AND(B96&gt;0, 'Log sheet'!D104&gt;0, 'Log sheet'!D104&lt;=1), 'Scoring table'!$B$11, 0)</f>
        <v>0</v>
      </c>
      <c r="I96">
        <f>IF(AND($B$1, 'Log sheet'!$M$2, B96&gt;0), 'Scoring table'!$C$6, 0)</f>
        <v>0</v>
      </c>
      <c r="J96">
        <f>IF(OR('Log sheet'!B104="ZL",'Log sheet'!B104=""),0,'Scoring table'!$B$9)</f>
        <v>0</v>
      </c>
      <c r="K96">
        <f t="shared" si="1"/>
        <v>0</v>
      </c>
    </row>
    <row r="97" spans="1:11" x14ac:dyDescent="0.25">
      <c r="A97">
        <f>'Log sheet'!L105</f>
        <v>95</v>
      </c>
      <c r="B97">
        <f>IF(ISBLANK('Log sheet'!C105), 0, 'Scoring table'!$B$3)</f>
        <v>0</v>
      </c>
      <c r="C97">
        <f>IF(AND(B97&gt;0, OR(LEFT('Log sheet'!$M$2)="Y", LEFT('Log sheet'!$M$2)="y")), 'Scoring table'!$B$6, 0)</f>
        <v>0</v>
      </c>
      <c r="D97">
        <f>IF(AND(B97&gt;0, OR(LEFT('Log sheet'!E105)="Y", LEFT('Log sheet'!E105)="y")),'Scoring table'!$B$7, 0)</f>
        <v>0</v>
      </c>
      <c r="E97">
        <f>IF(AND(B97&gt;0, OR(LEFT('Log sheet'!F105)="Y", LEFT('Log sheet'!F105)="y")),'Scoring table'!$B$8, 0)</f>
        <v>0</v>
      </c>
      <c r="F97">
        <f>IF(AND(B97&gt;0,$B$1), 'Scoring table'!$C$8, 0)</f>
        <v>0</v>
      </c>
      <c r="G97">
        <f>IF(AND(B97&gt;0, 'Log sheet'!G105&gt;0, 'Log sheet'!G105&lt;=1), 'Scoring table'!$B$10, 0)</f>
        <v>0</v>
      </c>
      <c r="H97">
        <f>IF(AND(B97&gt;0, 'Log sheet'!D105&gt;0, 'Log sheet'!D105&lt;=1), 'Scoring table'!$B$11, 0)</f>
        <v>0</v>
      </c>
      <c r="I97">
        <f>IF(AND($B$1, 'Log sheet'!$M$2, B97&gt;0), 'Scoring table'!$C$6, 0)</f>
        <v>0</v>
      </c>
      <c r="J97">
        <f>IF(OR('Log sheet'!B105="ZL",'Log sheet'!B105=""),0,'Scoring table'!$B$9)</f>
        <v>0</v>
      </c>
      <c r="K97">
        <f t="shared" si="1"/>
        <v>0</v>
      </c>
    </row>
    <row r="98" spans="1:11" x14ac:dyDescent="0.25">
      <c r="A98">
        <f>'Log sheet'!L106</f>
        <v>96</v>
      </c>
      <c r="B98">
        <f>IF(ISBLANK('Log sheet'!C106), 0, 'Scoring table'!$B$3)</f>
        <v>0</v>
      </c>
      <c r="C98">
        <f>IF(AND(B98&gt;0, OR(LEFT('Log sheet'!$M$2)="Y", LEFT('Log sheet'!$M$2)="y")), 'Scoring table'!$B$6, 0)</f>
        <v>0</v>
      </c>
      <c r="D98">
        <f>IF(AND(B98&gt;0, OR(LEFT('Log sheet'!E106)="Y", LEFT('Log sheet'!E106)="y")),'Scoring table'!$B$7, 0)</f>
        <v>0</v>
      </c>
      <c r="E98">
        <f>IF(AND(B98&gt;0, OR(LEFT('Log sheet'!F106)="Y", LEFT('Log sheet'!F106)="y")),'Scoring table'!$B$8, 0)</f>
        <v>0</v>
      </c>
      <c r="F98">
        <f>IF(AND(B98&gt;0,$B$1), 'Scoring table'!$C$8, 0)</f>
        <v>0</v>
      </c>
      <c r="G98">
        <f>IF(AND(B98&gt;0, 'Log sheet'!G106&gt;0, 'Log sheet'!G106&lt;=1), 'Scoring table'!$B$10, 0)</f>
        <v>0</v>
      </c>
      <c r="H98">
        <f>IF(AND(B98&gt;0, 'Log sheet'!D106&gt;0, 'Log sheet'!D106&lt;=1), 'Scoring table'!$B$11, 0)</f>
        <v>0</v>
      </c>
      <c r="I98">
        <f>IF(AND($B$1, 'Log sheet'!$M$2, B98&gt;0), 'Scoring table'!$C$6, 0)</f>
        <v>0</v>
      </c>
      <c r="J98">
        <f>IF(OR('Log sheet'!B106="ZL",'Log sheet'!B106=""),0,'Scoring table'!$B$9)</f>
        <v>0</v>
      </c>
      <c r="K98">
        <f t="shared" si="1"/>
        <v>0</v>
      </c>
    </row>
    <row r="99" spans="1:11" x14ac:dyDescent="0.25">
      <c r="A99">
        <f>'Log sheet'!L107</f>
        <v>97</v>
      </c>
      <c r="B99">
        <f>IF(ISBLANK('Log sheet'!C107), 0, 'Scoring table'!$B$3)</f>
        <v>0</v>
      </c>
      <c r="C99">
        <f>IF(AND(B99&gt;0, OR(LEFT('Log sheet'!$M$2)="Y", LEFT('Log sheet'!$M$2)="y")), 'Scoring table'!$B$6, 0)</f>
        <v>0</v>
      </c>
      <c r="D99">
        <f>IF(AND(B99&gt;0, OR(LEFT('Log sheet'!E107)="Y", LEFT('Log sheet'!E107)="y")),'Scoring table'!$B$7, 0)</f>
        <v>0</v>
      </c>
      <c r="E99">
        <f>IF(AND(B99&gt;0, OR(LEFT('Log sheet'!F107)="Y", LEFT('Log sheet'!F107)="y")),'Scoring table'!$B$8, 0)</f>
        <v>0</v>
      </c>
      <c r="F99">
        <f>IF(AND(B99&gt;0,$B$1), 'Scoring table'!$C$8, 0)</f>
        <v>0</v>
      </c>
      <c r="G99">
        <f>IF(AND(B99&gt;0, 'Log sheet'!G107&gt;0, 'Log sheet'!G107&lt;=1), 'Scoring table'!$B$10, 0)</f>
        <v>0</v>
      </c>
      <c r="H99">
        <f>IF(AND(B99&gt;0, 'Log sheet'!D107&gt;0, 'Log sheet'!D107&lt;=1), 'Scoring table'!$B$11, 0)</f>
        <v>0</v>
      </c>
      <c r="I99">
        <f>IF(AND($B$1, 'Log sheet'!$M$2, B99&gt;0), 'Scoring table'!$C$6, 0)</f>
        <v>0</v>
      </c>
      <c r="J99">
        <f>IF(OR('Log sheet'!B107="ZL",'Log sheet'!B107=""),0,'Scoring table'!$B$9)</f>
        <v>0</v>
      </c>
      <c r="K99">
        <f t="shared" si="1"/>
        <v>0</v>
      </c>
    </row>
    <row r="100" spans="1:11" x14ac:dyDescent="0.25">
      <c r="A100">
        <f>'Log sheet'!L108</f>
        <v>98</v>
      </c>
      <c r="B100">
        <f>IF(ISBLANK('Log sheet'!C108), 0, 'Scoring table'!$B$3)</f>
        <v>0</v>
      </c>
      <c r="C100">
        <f>IF(AND(B100&gt;0, OR(LEFT('Log sheet'!$M$2)="Y", LEFT('Log sheet'!$M$2)="y")), 'Scoring table'!$B$6, 0)</f>
        <v>0</v>
      </c>
      <c r="D100">
        <f>IF(AND(B100&gt;0, OR(LEFT('Log sheet'!E108)="Y", LEFT('Log sheet'!E108)="y")),'Scoring table'!$B$7, 0)</f>
        <v>0</v>
      </c>
      <c r="E100">
        <f>IF(AND(B100&gt;0, OR(LEFT('Log sheet'!F108)="Y", LEFT('Log sheet'!F108)="y")),'Scoring table'!$B$8, 0)</f>
        <v>0</v>
      </c>
      <c r="F100">
        <f>IF(AND(B100&gt;0,$B$1), 'Scoring table'!$C$8, 0)</f>
        <v>0</v>
      </c>
      <c r="G100">
        <f>IF(AND(B100&gt;0, 'Log sheet'!G108&gt;0, 'Log sheet'!G108&lt;=1), 'Scoring table'!$B$10, 0)</f>
        <v>0</v>
      </c>
      <c r="H100">
        <f>IF(AND(B100&gt;0, 'Log sheet'!D108&gt;0, 'Log sheet'!D108&lt;=1), 'Scoring table'!$B$11, 0)</f>
        <v>0</v>
      </c>
      <c r="I100">
        <f>IF(AND($B$1, 'Log sheet'!$M$2, B100&gt;0), 'Scoring table'!$C$6, 0)</f>
        <v>0</v>
      </c>
      <c r="J100">
        <f>IF(OR('Log sheet'!B108="ZL",'Log sheet'!B108=""),0,'Scoring table'!$B$9)</f>
        <v>0</v>
      </c>
      <c r="K100">
        <f t="shared" si="1"/>
        <v>0</v>
      </c>
    </row>
    <row r="101" spans="1:11" x14ac:dyDescent="0.25">
      <c r="A101">
        <f>'Log sheet'!L109</f>
        <v>99</v>
      </c>
      <c r="B101">
        <f>IF(ISBLANK('Log sheet'!C109), 0, 'Scoring table'!$B$3)</f>
        <v>0</v>
      </c>
      <c r="C101">
        <f>IF(AND(B101&gt;0, OR(LEFT('Log sheet'!$M$2)="Y", LEFT('Log sheet'!$M$2)="y")), 'Scoring table'!$B$6, 0)</f>
        <v>0</v>
      </c>
      <c r="D101">
        <f>IF(AND(B101&gt;0, OR(LEFT('Log sheet'!E109)="Y", LEFT('Log sheet'!E109)="y")),'Scoring table'!$B$7, 0)</f>
        <v>0</v>
      </c>
      <c r="E101">
        <f>IF(AND(B101&gt;0, OR(LEFT('Log sheet'!F109)="Y", LEFT('Log sheet'!F109)="y")),'Scoring table'!$B$8, 0)</f>
        <v>0</v>
      </c>
      <c r="F101">
        <f>IF(AND(B101&gt;0,$B$1), 'Scoring table'!$C$8, 0)</f>
        <v>0</v>
      </c>
      <c r="G101">
        <f>IF(AND(B101&gt;0, 'Log sheet'!G109&gt;0, 'Log sheet'!G109&lt;=1), 'Scoring table'!$B$10, 0)</f>
        <v>0</v>
      </c>
      <c r="H101">
        <f>IF(AND(B101&gt;0, 'Log sheet'!D109&gt;0, 'Log sheet'!D109&lt;=1), 'Scoring table'!$B$11, 0)</f>
        <v>0</v>
      </c>
      <c r="I101">
        <f>IF(AND($B$1, 'Log sheet'!$M$2, B101&gt;0), 'Scoring table'!$C$6, 0)</f>
        <v>0</v>
      </c>
      <c r="J101">
        <f>IF(OR('Log sheet'!B109="ZL",'Log sheet'!B109=""),0,'Scoring table'!$B$9)</f>
        <v>0</v>
      </c>
      <c r="K101">
        <f t="shared" si="1"/>
        <v>0</v>
      </c>
    </row>
    <row r="102" spans="1:11" x14ac:dyDescent="0.25">
      <c r="A102">
        <f>'Log sheet'!L110</f>
        <v>100</v>
      </c>
      <c r="B102">
        <f>IF(ISBLANK('Log sheet'!C110), 0, 'Scoring table'!$B$3)</f>
        <v>0</v>
      </c>
      <c r="C102">
        <f>IF(AND(B102&gt;0, OR(LEFT('Log sheet'!$M$2)="Y", LEFT('Log sheet'!$M$2)="y")), 'Scoring table'!$B$6, 0)</f>
        <v>0</v>
      </c>
      <c r="D102">
        <f>IF(AND(B102&gt;0, OR(LEFT('Log sheet'!E110)="Y", LEFT('Log sheet'!E110)="y")),'Scoring table'!$B$7, 0)</f>
        <v>0</v>
      </c>
      <c r="E102">
        <f>IF(AND(B102&gt;0, OR(LEFT('Log sheet'!F110)="Y", LEFT('Log sheet'!F110)="y")),'Scoring table'!$B$8, 0)</f>
        <v>0</v>
      </c>
      <c r="F102">
        <f>IF(AND(B102&gt;0,$B$1), 'Scoring table'!$C$8, 0)</f>
        <v>0</v>
      </c>
      <c r="G102">
        <f>IF(AND(B102&gt;0, 'Log sheet'!G110&gt;0, 'Log sheet'!G110&lt;=1), 'Scoring table'!$B$10, 0)</f>
        <v>0</v>
      </c>
      <c r="H102">
        <f>IF(AND(B102&gt;0, 'Log sheet'!D110&gt;0, 'Log sheet'!D110&lt;=1), 'Scoring table'!$B$11, 0)</f>
        <v>0</v>
      </c>
      <c r="I102">
        <f>IF(AND($B$1, 'Log sheet'!$M$2, B102&gt;0), 'Scoring table'!$C$6, 0)</f>
        <v>0</v>
      </c>
      <c r="J102">
        <f>IF(OR('Log sheet'!B110="ZL",'Log sheet'!B110=""),0,'Scoring table'!$B$9)</f>
        <v>0</v>
      </c>
      <c r="K10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Log sheet</vt:lpstr>
      <vt:lpstr>Scoring table</vt:lpstr>
      <vt:lpstr>Score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Smith</dc:creator>
  <cp:lastModifiedBy>Ralph Smith</cp:lastModifiedBy>
  <cp:lastPrinted>2025-03-13T22:08:30Z</cp:lastPrinted>
  <dcterms:created xsi:type="dcterms:W3CDTF">2025-03-06T07:26:54Z</dcterms:created>
  <dcterms:modified xsi:type="dcterms:W3CDTF">2025-03-13T22:14:35Z</dcterms:modified>
</cp:coreProperties>
</file>